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en\ปี 2567\10 มิ.ย.67\3.ข้อมูลขึ้นหน้าเว็บ 10 มิ.ย.67\"/>
    </mc:Choice>
  </mc:AlternateContent>
  <xr:revisionPtr revIDLastSave="0" documentId="13_ncr:1_{A737A99E-CB88-4E68-87E7-52AA2002EE1C}" xr6:coauthVersionLast="47" xr6:coauthVersionMax="47" xr10:uidLastSave="{00000000-0000-0000-0000-000000000000}"/>
  <bookViews>
    <workbookView xWindow="-120" yWindow="-120" windowWidth="20730" windowHeight="11160" activeTab="2" xr2:uid="{EA3297D7-3CE3-468A-9784-F2D4B41DAB7B}"/>
  </bookViews>
  <sheets>
    <sheet name="1.ข้อมูลพื้นฐาน" sheetId="1" r:id="rId1"/>
    <sheet name="2. ข้อมูลผู้สำเร็จการศึกษา" sheetId="2" r:id="rId2"/>
    <sheet name="3. ข้อมูลนักเรียน" sheetId="4" r:id="rId3"/>
    <sheet name="4.นักเรียนแยกตามอายุ" sheetId="5" r:id="rId4"/>
    <sheet name="5. นักเรียนออกกลางคัน" sheetId="6" r:id="rId5"/>
    <sheet name="6.ข้อมูลบุคลากร (รร)" sheetId="7" r:id="rId6"/>
    <sheet name="8.ข้อมูลการศึกษาต่อ" sheetId="8" r:id="rId7"/>
  </sheets>
  <definedNames>
    <definedName name="_xlnm.Print_Area" localSheetId="2">'3. ข้อมูลนักเรียน'!$A$1:$DC$21</definedName>
    <definedName name="_xlnm.Print_Titles" localSheetId="0">'1.ข้อมูลพื้นฐาน'!$A:$F</definedName>
    <definedName name="_xlnm.Print_Titles" localSheetId="1">'2. ข้อมูลผู้สำเร็จการศึกษา'!$A:$C,'2. ข้อมูลผู้สำเร็จการศึกษา'!$2:$4</definedName>
    <definedName name="_xlnm.Print_Titles" localSheetId="2">'3. ข้อมูลนักเรียน'!$A:$C,'3. ข้อมูลนักเรียน'!$2:$3</definedName>
    <definedName name="_xlnm.Print_Titles" localSheetId="3">'4.นักเรียนแยกตามอายุ'!$A:$C</definedName>
    <definedName name="_xlnm.Print_Titles" localSheetId="4">'5. นักเรียนออกกลางคัน'!$A:$C,'5. นักเรียนออกกลางคัน'!$2:$3</definedName>
    <definedName name="_xlnm.Print_Titles" localSheetId="5">'6.ข้อมูลบุคลากร (รร)'!$A:$C,'6.ข้อมูลบุคลากร (รร)'!$5:$8</definedName>
    <definedName name="_xlnm.Print_Titles" localSheetId="6">'8.ข้อมูลการศึกษาต่อ'!$C:$C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" i="7" l="1"/>
  <c r="Y10" i="7"/>
  <c r="X10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Y12" i="7"/>
  <c r="AZ12" i="7"/>
  <c r="BA12" i="7"/>
  <c r="BB12" i="7"/>
  <c r="BC12" i="7"/>
  <c r="BD12" i="7"/>
  <c r="BE12" i="7"/>
  <c r="BF12" i="7"/>
  <c r="BG12" i="7"/>
  <c r="BH12" i="7"/>
  <c r="E12" i="7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E13" i="5"/>
  <c r="BA5" i="4"/>
  <c r="BB5" i="4"/>
  <c r="BC5" i="4"/>
  <c r="AZ5" i="4"/>
  <c r="X5" i="4"/>
  <c r="CG6" i="4"/>
  <c r="CH6" i="4"/>
  <c r="CI6" i="4"/>
  <c r="CF6" i="4"/>
  <c r="BQ6" i="4"/>
  <c r="BR6" i="4"/>
  <c r="BS6" i="4"/>
  <c r="BP6" i="4"/>
  <c r="CZ5" i="4"/>
  <c r="DA5" i="4"/>
  <c r="Y5" i="4"/>
  <c r="Z5" i="4"/>
  <c r="AA5" i="4"/>
  <c r="BT7" i="5"/>
  <c r="BU7" i="5"/>
  <c r="BT6" i="5"/>
  <c r="BU6" i="5"/>
  <c r="BS6" i="5"/>
  <c r="BS7" i="5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BQ9" i="4"/>
  <c r="BR9" i="4"/>
  <c r="BS9" i="4"/>
  <c r="BT9" i="4"/>
  <c r="BU9" i="4"/>
  <c r="BV9" i="4"/>
  <c r="BW9" i="4"/>
  <c r="BX9" i="4"/>
  <c r="BY9" i="4"/>
  <c r="BZ9" i="4"/>
  <c r="CA9" i="4"/>
  <c r="CB9" i="4"/>
  <c r="CC9" i="4"/>
  <c r="CD9" i="4"/>
  <c r="CE9" i="4"/>
  <c r="CF9" i="4"/>
  <c r="CG9" i="4"/>
  <c r="CH9" i="4"/>
  <c r="CI9" i="4"/>
  <c r="CJ9" i="4"/>
  <c r="CK9" i="4"/>
  <c r="CL9" i="4"/>
  <c r="CM9" i="4"/>
  <c r="CN9" i="4"/>
  <c r="CO9" i="4"/>
  <c r="CP9" i="4"/>
  <c r="CQ9" i="4"/>
  <c r="CR9" i="4"/>
  <c r="CS9" i="4"/>
  <c r="CT9" i="4"/>
  <c r="CU9" i="4"/>
  <c r="CV9" i="4"/>
  <c r="CW9" i="4"/>
  <c r="CX9" i="4"/>
  <c r="CY9" i="4"/>
  <c r="G9" i="4"/>
  <c r="DA6" i="4"/>
  <c r="DB6" i="4"/>
  <c r="DC6" i="4"/>
  <c r="CZ6" i="4"/>
  <c r="DA9" i="4"/>
  <c r="DB5" i="4"/>
  <c r="DB9" i="4" s="1"/>
  <c r="DC5" i="4"/>
  <c r="DC9" i="4" s="1"/>
  <c r="CZ9" i="4"/>
  <c r="CZ4" i="4"/>
  <c r="CF4" i="4"/>
  <c r="BP4" i="4"/>
  <c r="AZ4" i="4"/>
  <c r="X4" i="4"/>
  <c r="CT6" i="8"/>
  <c r="CS6" i="8"/>
  <c r="BT6" i="8"/>
  <c r="BS6" i="8"/>
  <c r="AZ6" i="8"/>
  <c r="AY6" i="8"/>
  <c r="H6" i="8"/>
  <c r="R6" i="8" s="1"/>
  <c r="G6" i="8"/>
  <c r="Q6" i="8" s="1"/>
  <c r="AT46" i="7"/>
  <c r="AS46" i="7"/>
  <c r="AR46" i="7"/>
  <c r="BG9" i="7"/>
  <c r="BF9" i="7"/>
  <c r="BH9" i="7" s="1"/>
  <c r="BB9" i="7"/>
  <c r="AY9" i="7"/>
  <c r="AV9" i="7"/>
  <c r="AS9" i="7"/>
  <c r="AL9" i="7"/>
  <c r="AK9" i="7"/>
  <c r="AM9" i="7" s="1"/>
  <c r="Y9" i="7"/>
  <c r="AO9" i="7" s="1"/>
  <c r="X9" i="7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Z14" i="6"/>
  <c r="BA14" i="6"/>
  <c r="BB14" i="6"/>
  <c r="BC14" i="6"/>
  <c r="BD14" i="6"/>
  <c r="BE14" i="6"/>
  <c r="BF14" i="6"/>
  <c r="BG14" i="6"/>
  <c r="BH14" i="6"/>
  <c r="BI14" i="6"/>
  <c r="BJ14" i="6"/>
  <c r="BK14" i="6"/>
  <c r="BL14" i="6"/>
  <c r="BM14" i="6"/>
  <c r="BN14" i="6"/>
  <c r="BO14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F14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Z12" i="6"/>
  <c r="BA12" i="6"/>
  <c r="BB12" i="6"/>
  <c r="BC12" i="6"/>
  <c r="BD12" i="6"/>
  <c r="BE12" i="6"/>
  <c r="BF12" i="6"/>
  <c r="BG12" i="6"/>
  <c r="BH12" i="6"/>
  <c r="BI12" i="6"/>
  <c r="BJ12" i="6"/>
  <c r="BK12" i="6"/>
  <c r="BL12" i="6"/>
  <c r="BM12" i="6"/>
  <c r="BN12" i="6"/>
  <c r="BO12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F12" i="6"/>
  <c r="I9" i="6"/>
  <c r="G9" i="6"/>
  <c r="H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AX9" i="6"/>
  <c r="AY9" i="6"/>
  <c r="AZ9" i="6"/>
  <c r="BA9" i="6"/>
  <c r="BB9" i="6"/>
  <c r="BC9" i="6"/>
  <c r="BD9" i="6"/>
  <c r="BE9" i="6"/>
  <c r="BF9" i="6"/>
  <c r="BG9" i="6"/>
  <c r="BH9" i="6"/>
  <c r="BI9" i="6"/>
  <c r="BJ9" i="6"/>
  <c r="BK9" i="6"/>
  <c r="BL9" i="6"/>
  <c r="BM9" i="6"/>
  <c r="BN9" i="6"/>
  <c r="BO9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F9" i="6"/>
  <c r="CA37" i="6"/>
  <c r="CB37" i="6"/>
  <c r="BZ37" i="6"/>
  <c r="CA54" i="6"/>
  <c r="CB54" i="6"/>
  <c r="BL54" i="6"/>
  <c r="BM54" i="6"/>
  <c r="BK54" i="6"/>
  <c r="AZ54" i="6"/>
  <c r="BA54" i="6"/>
  <c r="AY54" i="6"/>
  <c r="BZ54" i="6"/>
  <c r="BF5" i="5"/>
  <c r="BB5" i="5"/>
  <c r="BA5" i="5"/>
  <c r="AY5" i="5"/>
  <c r="AX5" i="5"/>
  <c r="AZ5" i="5" s="1"/>
  <c r="AV5" i="5"/>
  <c r="AU5" i="5"/>
  <c r="AW5" i="5" s="1"/>
  <c r="AS5" i="5"/>
  <c r="AR5" i="5"/>
  <c r="AP5" i="5"/>
  <c r="AO5" i="5"/>
  <c r="AQ5" i="5" s="1"/>
  <c r="AM5" i="5"/>
  <c r="AL5" i="5"/>
  <c r="AF5" i="5"/>
  <c r="V5" i="5"/>
  <c r="P5" i="5"/>
  <c r="CI4" i="4"/>
  <c r="CC4" i="4"/>
  <c r="CB4" i="4"/>
  <c r="CD4" i="4" s="1"/>
  <c r="BY4" i="4"/>
  <c r="BX4" i="4"/>
  <c r="BZ4" i="4" s="1"/>
  <c r="BU4" i="4"/>
  <c r="CG4" i="4" s="1"/>
  <c r="BT4" i="4"/>
  <c r="BS4" i="4"/>
  <c r="BM4" i="4"/>
  <c r="BL4" i="4"/>
  <c r="BN4" i="4" s="1"/>
  <c r="BE4" i="4"/>
  <c r="BQ4" i="4" s="1"/>
  <c r="BD4" i="4"/>
  <c r="BC4" i="4"/>
  <c r="BB4" i="4"/>
  <c r="BA4" i="4"/>
  <c r="AA4" i="4"/>
  <c r="DC4" i="4" s="1"/>
  <c r="Z4" i="4"/>
  <c r="Y4" i="4"/>
  <c r="DA4" i="4" s="1"/>
  <c r="AN9" i="7" l="1"/>
  <c r="AP9" i="7" s="1"/>
  <c r="Z9" i="7"/>
  <c r="BS5" i="5"/>
  <c r="BC5" i="5"/>
  <c r="BT5" i="5"/>
  <c r="BU5" i="5"/>
  <c r="BF4" i="4"/>
  <c r="BR4" i="4" s="1"/>
  <c r="BV4" i="4"/>
  <c r="CH4" i="4" s="1"/>
  <c r="DB4" i="4" l="1"/>
</calcChain>
</file>

<file path=xl/sharedStrings.xml><?xml version="1.0" encoding="utf-8"?>
<sst xmlns="http://schemas.openxmlformats.org/spreadsheetml/2006/main" count="1138" uniqueCount="232">
  <si>
    <t>ที่</t>
  </si>
  <si>
    <t>รหัสกระทรวง</t>
  </si>
  <si>
    <t xml:space="preserve">รหัส Smis </t>
  </si>
  <si>
    <t>รหัสสถานศึกษา</t>
  </si>
  <si>
    <t>รหัส PER CODE</t>
  </si>
  <si>
    <t>สถานศึกษา</t>
  </si>
  <si>
    <t>ภาษาอังกฤษ</t>
  </si>
  <si>
    <t>ผู้บริหาร</t>
  </si>
  <si>
    <t>ประเภทการศึกษา</t>
  </si>
  <si>
    <t>เครือข่าย</t>
  </si>
  <si>
    <t>หมู่บ้าน</t>
  </si>
  <si>
    <t>ตำบล</t>
  </si>
  <si>
    <t>อำเภอ</t>
  </si>
  <si>
    <t>จังหวัด</t>
  </si>
  <si>
    <t>รหัส ปณ.</t>
  </si>
  <si>
    <t>อีเมล์</t>
  </si>
  <si>
    <t>เว็บไซต์</t>
  </si>
  <si>
    <t>อปท.</t>
  </si>
  <si>
    <t>โทรศัพท์</t>
  </si>
  <si>
    <t>โทรสาร</t>
  </si>
  <si>
    <t>วันที่ก่อตั้ง</t>
  </si>
  <si>
    <t>ระยะทางสำนักงาน(กม.)</t>
  </si>
  <si>
    <t>ระยะทางถึงอำเภอ (กม.)</t>
  </si>
  <si>
    <t>ขนาดสถานศึกษา</t>
  </si>
  <si>
    <t>ไฟฟ้า</t>
  </si>
  <si>
    <t>ครู/บุคลากร</t>
  </si>
  <si>
    <t>นักเรียน</t>
  </si>
  <si>
    <t>ห้องเรียน</t>
  </si>
  <si>
    <t>ปรับปรุงข้อมูล</t>
  </si>
  <si>
    <t>เขตพื้นที่</t>
  </si>
  <si>
    <t xml:space="preserve">10 หลัก </t>
  </si>
  <si>
    <t>สาธิตมหาวิทยาลัยราชภัฏมหาสารคาม</t>
  </si>
  <si>
    <t>Rajaphat Maha Sarakham University Demonstration School</t>
  </si>
  <si>
    <t>ว่าที่ร้อยตรีสุริยา  สมาน</t>
  </si>
  <si>
    <t>รัฐบาล</t>
  </si>
  <si>
    <t>ตลาด</t>
  </si>
  <si>
    <t>เมือง</t>
  </si>
  <si>
    <t>มหาสารคาม</t>
  </si>
  <si>
    <t>sukritdrmu@gmail.com</t>
  </si>
  <si>
    <t>http://satit.rmu.ac.th</t>
  </si>
  <si>
    <t>043721816</t>
  </si>
  <si>
    <t>กลาง</t>
  </si>
  <si>
    <t>รองศาสตราจารย์ ดร.สุนันท์  สายกระสุน</t>
  </si>
  <si>
    <t>การศึกษาขั้นพื้นฐาน</t>
  </si>
  <si>
    <t>-</t>
  </si>
  <si>
    <t xml:space="preserve"> ตลาด</t>
  </si>
  <si>
    <t>Satitmsu_des@msu.ac.th</t>
  </si>
  <si>
    <t>https://muds.msu.ac.th/</t>
  </si>
  <si>
    <t>043-970515</t>
  </si>
  <si>
    <t>26-03-2547</t>
  </si>
  <si>
    <t xml:space="preserve"> -</t>
  </si>
  <si>
    <t>ขนาดใหญ่</t>
  </si>
  <si>
    <t>โรงเรียนสาธิตมหาวิทยาลัยมหาสารคาม(ฝ่ายประถม)</t>
  </si>
  <si>
    <t>Mahasarakham University Demonstration School (Elementary)</t>
  </si>
  <si>
    <t>โรงเรียนสาธิตมหาวิทยาลัยมหาสารคาม (ฝ่ายประถม)</t>
  </si>
  <si>
    <t>Mahasarakham University Demonstration School (Secondary)</t>
  </si>
  <si>
    <t>รองศาสตราจารย์ชัยสิทธิ์ สิทธิเวช</t>
  </si>
  <si>
    <t>ขามเรียง</t>
  </si>
  <si>
    <t>กันทรวิชีย</t>
  </si>
  <si>
    <t>ปณฝ.ท่าขอนยาง</t>
  </si>
  <si>
    <t>satit@msu.ac.th</t>
  </si>
  <si>
    <t>satit.msu.ac.th</t>
  </si>
  <si>
    <t>043754636</t>
  </si>
  <si>
    <t>ลำดับ</t>
  </si>
  <si>
    <t>ชื่อสถานศึกษา</t>
  </si>
  <si>
    <t>จำนวนผู้สำเร็จการศึกษาแต่ละระดับชั้น ประจำปีการศึกษา 2566</t>
  </si>
  <si>
    <t>อนุบาล</t>
  </si>
  <si>
    <t>ประถมศึกษา</t>
  </si>
  <si>
    <t>มัธยมศึกษาตอนต้น</t>
  </si>
  <si>
    <t>มัธยมศึกษาตอนปลาย</t>
  </si>
  <si>
    <t>ปวช.</t>
  </si>
  <si>
    <t>รวมทั้งสิ้น</t>
  </si>
  <si>
    <t>ชาย</t>
  </si>
  <si>
    <t>หญิง</t>
  </si>
  <si>
    <t>รวม</t>
  </si>
  <si>
    <t>ห้อง</t>
  </si>
  <si>
    <t>รร.สาธิต มหาวิทยาลัยมหาสารคาม (ฝ่ายประถม)</t>
  </si>
  <si>
    <t>1444041102</t>
  </si>
  <si>
    <t>โรงเรียนสาธิตมหาวิทยาลัยมหาสารคาม (ฝ่ายมัธยม)</t>
  </si>
  <si>
    <t>กันทรวิชัย</t>
  </si>
  <si>
    <t>(ต่อ)</t>
  </si>
  <si>
    <t>ที่อยู่</t>
  </si>
  <si>
    <t>ช่วงระดับการศึกษาที่เปิดสอนในสถานศึกษา</t>
  </si>
  <si>
    <t>เตรียมอนุบาล</t>
  </si>
  <si>
    <t>อนุบาล 1</t>
  </si>
  <si>
    <t>อนุบาล 2</t>
  </si>
  <si>
    <t>อนุบาล 3</t>
  </si>
  <si>
    <t>รวมก่อนประถมศึกษา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</si>
  <si>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</si>
  <si>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</si>
  <si>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</si>
  <si>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</si>
  <si>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</si>
  <si>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</si>
  <si>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รวมประถมศึกษา</t>
  </si>
  <si>
    <t>มัธยมศึกษาปีที่ 1</t>
  </si>
  <si>
    <t>มัธยมศึกษาปีที่ 2</t>
  </si>
  <si>
    <t>มัธยมศึกษาปีที่ 3</t>
  </si>
  <si>
    <t>รวมมัธยมศึกษาตอนต้น</t>
  </si>
  <si>
    <t>มัธยมศึกษาปีที่ 4</t>
  </si>
  <si>
    <t>มัธยมศึกษาปีที่ 5</t>
  </si>
  <si>
    <t>มัธยมศึกษาปีที่ 6</t>
  </si>
  <si>
    <t>รวมมัธยมศึกษาตอนปลาย</t>
  </si>
  <si>
    <t>ปวช. 1</t>
  </si>
  <si>
    <t>ปวช. 2</t>
  </si>
  <si>
    <t>ปวช. 3</t>
  </si>
  <si>
    <t>รวม ปวช.</t>
  </si>
  <si>
    <t>หมายเหตุ</t>
  </si>
  <si>
    <t>ช่วงระดับการศึกษาที่เปิดสอนในสถานศึกษา ให้ใส่หมายเลขตามที่เปิดสอนตามระดับดังนี้</t>
  </si>
  <si>
    <t>1 = เปิดสอนเฉพาะอนุบาล</t>
  </si>
  <si>
    <t>2 = เปิดสอนตั้งแต่อนุบาล - ประถมศึกษา</t>
  </si>
  <si>
    <t>3 = เปิดสอนตั้งแต่อนุบาล - มัธยมศึกษาตอนต้น</t>
  </si>
  <si>
    <t>4 = เปิดสอนตั้งแต่อนุบาล - มัธยมศึกษาตอนปลาย</t>
  </si>
  <si>
    <t>5 = เปิดสอนตั้งแต่เตรียมอนุบาล - ประถมศึกษา</t>
  </si>
  <si>
    <t>6 = เปิดสอนประถมศึกษาอย่างเดียว</t>
  </si>
  <si>
    <t>7 = เปิดสอนตั้งแต่ประถมศึกษา - มัธยมศึกษาตอนต้น</t>
  </si>
  <si>
    <t>8 = เปิดสอนตั้งแต่ประถมศึกษา - มัธยมศึกษาตอนปลาย</t>
  </si>
  <si>
    <t>9 = เปิดสอนมัธยมต้นอย่างเดียว</t>
  </si>
  <si>
    <t>10 = เปิดสอนตั้งแต่มัธยมต้น - มัธยมปลาย</t>
  </si>
  <si>
    <t>รหัส</t>
  </si>
  <si>
    <t>จำนวนผู้เรียนรายสถานศึกษา จำแนกตามอายุและเพศ</t>
  </si>
  <si>
    <t>อายุแรกเกิด-1ปี</t>
  </si>
  <si>
    <t>อายุ 2 ปี</t>
  </si>
  <si>
    <t>อายุ 3 ปี</t>
  </si>
  <si>
    <t>อายุ 4 ปี</t>
  </si>
  <si>
    <t>อายุ 5 ปี</t>
  </si>
  <si>
    <t>อายุ 6 ปี</t>
  </si>
  <si>
    <t>อายุ 7 ปี</t>
  </si>
  <si>
    <t>อายุ 8 ปี</t>
  </si>
  <si>
    <t>อายุ 9 ปี</t>
  </si>
  <si>
    <t>อายุ 10 ปี</t>
  </si>
  <si>
    <t>อายุ 11 ปี</t>
  </si>
  <si>
    <t>อายุ 12 ปี</t>
  </si>
  <si>
    <t>อายุ 13 ปี</t>
  </si>
  <si>
    <t>อายุ 14 ปี</t>
  </si>
  <si>
    <t>อายุ 15 ปี</t>
  </si>
  <si>
    <t>อายุ 16 ปี</t>
  </si>
  <si>
    <t>อายุ 17 ปี</t>
  </si>
  <si>
    <t>อายุ 18 ปี</t>
  </si>
  <si>
    <t>อายุ 19 ปี</t>
  </si>
  <si>
    <t>อายุ 20 ปี</t>
  </si>
  <si>
    <t>อายุ 21 ปี</t>
  </si>
  <si>
    <t>อายุ 22 ปีขึ้นไป</t>
  </si>
  <si>
    <t>สาเหตุที่ออกกลางคัน</t>
  </si>
  <si>
    <t>รวม ม.ปลาย</t>
  </si>
  <si>
    <t>1.มีปัญหาในการปรับตัว</t>
  </si>
  <si>
    <t>2.สมรส</t>
  </si>
  <si>
    <t>3.ต้องคดี/ถูกจับ</t>
  </si>
  <si>
    <t>4.เจ็บป่วย/อุบัติเหตุ</t>
  </si>
  <si>
    <t>5.หาเลี้ยงครอบครัว</t>
  </si>
  <si>
    <t>6.อพยพตามผู้ปกครอง</t>
  </si>
  <si>
    <t>7.ฐานะยากจน</t>
  </si>
  <si>
    <t>8.มีปัญหาครอบครัว</t>
  </si>
  <si>
    <t>9.กรณีอื่นๆ</t>
  </si>
  <si>
    <t>10.อายุนอกเกณฑ์</t>
  </si>
  <si>
    <t>สาธิต</t>
  </si>
  <si>
    <t>โรงเรียน</t>
  </si>
  <si>
    <t>6. จำนวนครูและบุคลากร จำแนกรายสถานศึกษาแยก หน้าที่ เพศ และวุฒิการศึกษา ประจำปีการศึกษา 2567</t>
  </si>
  <si>
    <t xml:space="preserve">   ชื่อหน่วยงาน.........โรงเรียนสาธิตมหาวิทยาลัยราชภัฏมหาสารคาม..............</t>
  </si>
  <si>
    <t xml:space="preserve">   ข้อมูล ณ วันที่ ........10  มิถุนายน  2567.......</t>
  </si>
  <si>
    <t>1. จำนวนบุคลากรและวุฒิการศึกษา</t>
  </si>
  <si>
    <t>2. จำนวนครูผู้สอนระดับการสอนในสถานศึกษา</t>
  </si>
  <si>
    <t>2.4 รวมจำนวนครูผู้สอนตามระดับสอนทั้งหมด</t>
  </si>
  <si>
    <t>1.1 ผู้บริหาร</t>
  </si>
  <si>
    <t>1.2 ครูผู้สอน/ทำหน้าที่สอน</t>
  </si>
  <si>
    <t>1.3 ฝ่ายสนับสนุน (งานวิชาการ ธุรการ คนงาน ฯลฯ)</t>
  </si>
  <si>
    <t>รวมจำนวนบุคลากรทั้งสิ้น</t>
  </si>
  <si>
    <t>ปริญญาตรี</t>
  </si>
  <si>
    <t>ปริญญาโท</t>
  </si>
  <si>
    <t>ปริญาเอก</t>
  </si>
  <si>
    <t>ต่ำกว่าอนุปริญญา</t>
  </si>
  <si>
    <t>อนุปริญญาหรือเทียบเท่า</t>
  </si>
  <si>
    <t>ปริญญาเอก</t>
  </si>
  <si>
    <t>2.1 ก่อนประถมศึกษา</t>
  </si>
  <si>
    <t>2.2 ประถมศึกษา</t>
  </si>
  <si>
    <t>2.3 มัธยมศึกษาตอนต้น</t>
  </si>
  <si>
    <t>2.4 มัธยมศึกษาตอนปลาย</t>
  </si>
  <si>
    <t>2.5 ปวช.</t>
  </si>
  <si>
    <t>...</t>
  </si>
  <si>
    <t>ผู้ให้ข้อมูล ชื่อ - สกุล..........นางสุกฤตา  พรมบุญเรือง............</t>
  </si>
  <si>
    <t>รับรองข้อมูลถูกต้อง</t>
  </si>
  <si>
    <t>ตำแหน่ง................อาจารย์..........................</t>
  </si>
  <si>
    <t>เบอร์โทรศัพท์........0839307418..........</t>
  </si>
  <si>
    <t>ว่าที่ร้อยตรี.........สุริยา  สมาน.............</t>
  </si>
  <si>
    <t>เบอร์โทรสาร........043721816...........</t>
  </si>
  <si>
    <t>(........สุริยา  สมาน..........)</t>
  </si>
  <si>
    <t>e-mail: …………sukritdrmu@gmail.com……………</t>
  </si>
  <si>
    <t>ตำแหน่ง.........ผู้อำนวยการ........</t>
  </si>
  <si>
    <t>วันที่...25.....เดือน......มิถุนายน......พ.ศ.......2567......</t>
  </si>
  <si>
    <t>วันที่....25.....เดือน......มิถุนายน.....พ.ศ...2567.......</t>
  </si>
  <si>
    <t>จำนวนผู้สำเร็จการศึกษาแต่ละระดับชั้นที่ศึกษาต่อ ประจำปีการศึกษา 2566</t>
  </si>
  <si>
    <t>ชื่อ</t>
  </si>
  <si>
    <t>จบ ป.6 ศึกษาต่อ</t>
  </si>
  <si>
    <t>จบ ม.3 ศึกษาต่อ</t>
  </si>
  <si>
    <t>จบ ม.3 ไม่มีการศึกษาต่อ ทำงาน</t>
  </si>
  <si>
    <t>จบ ม.6 และ ปวช.3 ศึกษาต่อ</t>
  </si>
  <si>
    <t>จบ ม.6 และ ปวช.3 ไม่มีการศึกษาต่อ</t>
  </si>
  <si>
    <t>สถาน</t>
  </si>
  <si>
    <t>รร.เดิม</t>
  </si>
  <si>
    <t>รร.อื่นสังกัด สพฐ.</t>
  </si>
  <si>
    <t>รร.สังกัดเอกชน</t>
  </si>
  <si>
    <t>รร.พระปริยัติธรรมฯ</t>
  </si>
  <si>
    <t>กศน.</t>
  </si>
  <si>
    <t xml:space="preserve">อื่นๆ </t>
  </si>
  <si>
    <t>รวมทั้งหมด</t>
  </si>
  <si>
    <t>ม.4 รร.เดิม</t>
  </si>
  <si>
    <t>ม.4 รร.อื่นในจังหวัดเดิม</t>
  </si>
  <si>
    <t>ม.4 รร.อื่นในต่างจังหวัด</t>
  </si>
  <si>
    <t>ม.4 ใน กทม.</t>
  </si>
  <si>
    <t>อาชีวศึกษารัฐบาล</t>
  </si>
  <si>
    <t>อาชีวศึกษา เอกชน</t>
  </si>
  <si>
    <t xml:space="preserve">ศึกษาต่อสถาบันอื่นๆ </t>
  </si>
  <si>
    <t>ภาคอุตสาสหกรรม</t>
  </si>
  <si>
    <t>ภาคเกษตร</t>
  </si>
  <si>
    <t>การประมง</t>
  </si>
  <si>
    <t>ค้าขาย ธุรกิจ</t>
  </si>
  <si>
    <t>การบริการ</t>
  </si>
  <si>
    <t>รับจ้างทั่วไป</t>
  </si>
  <si>
    <t>บวชในศาสนา</t>
  </si>
  <si>
    <t>ไม่ประกอบอาชีพและไม่ศึกษาต่อ</t>
  </si>
  <si>
    <t>อื่นๆ</t>
  </si>
  <si>
    <t>ม.ของรัฐ</t>
  </si>
  <si>
    <t>ม.เปิดของรัฐ</t>
  </si>
  <si>
    <t>ม.เอกชน</t>
  </si>
  <si>
    <t>อาชีวของรัฐบาล</t>
  </si>
  <si>
    <t>อาชีวเอกชน</t>
  </si>
  <si>
    <t>สถาบันพยบาล</t>
  </si>
  <si>
    <t>สถาบันทหาร</t>
  </si>
  <si>
    <t>สถาบันตำรวจ</t>
  </si>
  <si>
    <t>รับราชการ</t>
  </si>
  <si>
    <t>ทำงานรัฐวิสาหกิจ</t>
  </si>
  <si>
    <t>ศึกษา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</si>
</sst>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b/>
      <sz val="16"/>
      <color rgb="FF000000"/>
      <name val="TH SarabunPSK"/>
      <family val="2"/>
    </font>
    <font>
      <sz val="16"/>
      <color theme="1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  <font>
      <b/>
      <sz val="12"/>
      <color theme="1"/>
      <name val="TH SarabunPSK"/>
      <family val="2"/>
    </font>
    <font>
      <sz val="12"/>
      <color rgb="FF0066FF"/>
      <name val="TH SarabunPSK"/>
      <family val="2"/>
      <charset val="222"/>
    </font>
    <font>
      <sz val="14"/>
      <color theme="1"/>
      <name val="TH SarabunPSK"/>
      <family val="2"/>
    </font>
    <font>
      <sz val="16"/>
      <name val="TH SarabunPSK"/>
      <family val="2"/>
    </font>
    <font>
      <sz val="12"/>
      <name val="TH SarabunPSK"/>
      <family val="2"/>
    </font>
    <font>
      <sz val="11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4"/>
      <color theme="1"/>
      <name val="TH SarabunPSK"/>
      <family val="2"/>
    </font>
    <font>
      <sz val="10"/>
      <name val="TH SarabunPSK"/>
      <family val="2"/>
    </font>
    <font>
      <sz val="12"/>
      <color theme="1"/>
      <name val="TH SarabunPSK"/>
      <family val="2"/>
    </font>
    <font>
      <sz val="8"/>
      <name val="TH SarabunPSK"/>
      <family val="2"/>
    </font>
    <font>
      <sz val="9"/>
      <name val="TH SarabunPSK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5F5A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7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shrinkToFit="1"/>
    </xf>
    <xf numFmtId="0" fontId="5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shrinkToFit="1"/>
    </xf>
    <xf numFmtId="0" fontId="3" fillId="2" borderId="4" xfId="0" applyFont="1" applyFill="1" applyBorder="1" applyAlignment="1">
      <alignment shrinkToFit="1"/>
    </xf>
    <xf numFmtId="0" fontId="3" fillId="2" borderId="4" xfId="0" applyFont="1" applyFill="1" applyBorder="1" applyAlignment="1">
      <alignment horizontal="left" shrinkToFit="1"/>
    </xf>
    <xf numFmtId="0" fontId="3" fillId="0" borderId="0" xfId="0" applyFont="1" applyAlignment="1">
      <alignment shrinkToFit="1"/>
    </xf>
    <xf numFmtId="0" fontId="7" fillId="2" borderId="4" xfId="1" applyFill="1" applyBorder="1" applyAlignment="1">
      <alignment horizontal="left" shrinkToFit="1"/>
    </xf>
    <xf numFmtId="49" fontId="3" fillId="2" borderId="4" xfId="0" applyNumberFormat="1" applyFont="1" applyFill="1" applyBorder="1" applyAlignment="1">
      <alignment horizontal="center" shrinkToFit="1"/>
    </xf>
    <xf numFmtId="0" fontId="3" fillId="0" borderId="4" xfId="0" applyFont="1" applyBorder="1" applyAlignment="1">
      <alignment shrinkToFit="1"/>
    </xf>
    <xf numFmtId="14" fontId="3" fillId="0" borderId="0" xfId="0" applyNumberFormat="1" applyFont="1" applyAlignment="1">
      <alignment shrinkToFit="1"/>
    </xf>
    <xf numFmtId="0" fontId="3" fillId="2" borderId="5" xfId="0" applyFont="1" applyFill="1" applyBorder="1" applyAlignment="1">
      <alignment horizontal="center" shrinkToFit="1"/>
    </xf>
    <xf numFmtId="0" fontId="3" fillId="2" borderId="5" xfId="0" applyFont="1" applyFill="1" applyBorder="1" applyAlignment="1">
      <alignment horizontal="left" shrinkToFit="1"/>
    </xf>
    <xf numFmtId="0" fontId="3" fillId="2" borderId="5" xfId="0" applyFont="1" applyFill="1" applyBorder="1" applyAlignment="1">
      <alignment shrinkToFit="1"/>
    </xf>
    <xf numFmtId="15" fontId="3" fillId="2" borderId="5" xfId="0" applyNumberFormat="1" applyFont="1" applyFill="1" applyBorder="1" applyAlignment="1">
      <alignment horizontal="center" shrinkToFit="1"/>
    </xf>
    <xf numFmtId="0" fontId="3" fillId="0" borderId="5" xfId="0" applyFont="1" applyBorder="1" applyAlignment="1">
      <alignment shrinkToFit="1"/>
    </xf>
    <xf numFmtId="14" fontId="3" fillId="2" borderId="5" xfId="0" applyNumberFormat="1" applyFont="1" applyFill="1" applyBorder="1" applyAlignment="1">
      <alignment horizontal="center" shrinkToFit="1"/>
    </xf>
    <xf numFmtId="0" fontId="3" fillId="2" borderId="6" xfId="0" applyFont="1" applyFill="1" applyBorder="1" applyAlignment="1">
      <alignment horizontal="center" shrinkToFit="1"/>
    </xf>
    <xf numFmtId="0" fontId="3" fillId="2" borderId="6" xfId="0" applyFont="1" applyFill="1" applyBorder="1" applyAlignment="1">
      <alignment horizontal="left" shrinkToFit="1"/>
    </xf>
    <xf numFmtId="0" fontId="3" fillId="2" borderId="6" xfId="0" applyFont="1" applyFill="1" applyBorder="1" applyAlignment="1">
      <alignment shrinkToFit="1"/>
    </xf>
    <xf numFmtId="15" fontId="3" fillId="2" borderId="6" xfId="0" applyNumberFormat="1" applyFont="1" applyFill="1" applyBorder="1" applyAlignment="1">
      <alignment horizontal="center" shrinkToFit="1"/>
    </xf>
    <xf numFmtId="0" fontId="3" fillId="0" borderId="6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3" fillId="2" borderId="7" xfId="0" applyFont="1" applyFill="1" applyBorder="1" applyAlignment="1">
      <alignment horizontal="center" shrinkToFit="1"/>
    </xf>
    <xf numFmtId="0" fontId="3" fillId="0" borderId="2" xfId="0" applyFont="1" applyBorder="1" applyAlignment="1">
      <alignment shrinkToFit="1"/>
    </xf>
    <xf numFmtId="0" fontId="5" fillId="0" borderId="0" xfId="0" applyFont="1" applyAlignment="1">
      <alignment horizontal="center" shrinkToFit="1"/>
    </xf>
    <xf numFmtId="0" fontId="5" fillId="0" borderId="0" xfId="0" applyFont="1" applyAlignment="1">
      <alignment shrinkToFit="1"/>
    </xf>
    <xf numFmtId="0" fontId="9" fillId="3" borderId="1" xfId="0" applyFont="1" applyFill="1" applyBorder="1" applyAlignment="1">
      <alignment horizontal="center" vertical="center" shrinkToFit="1"/>
    </xf>
    <xf numFmtId="0" fontId="3" fillId="5" borderId="0" xfId="0" applyFont="1" applyFill="1" applyAlignment="1">
      <alignment shrinkToFit="1"/>
    </xf>
    <xf numFmtId="0" fontId="9" fillId="3" borderId="12" xfId="0" applyFont="1" applyFill="1" applyBorder="1" applyAlignment="1">
      <alignment horizontal="center" vertical="center" shrinkToFit="1"/>
    </xf>
    <xf numFmtId="0" fontId="9" fillId="6" borderId="2" xfId="0" applyFont="1" applyFill="1" applyBorder="1" applyAlignment="1">
      <alignment horizontal="center" shrinkToFit="1"/>
    </xf>
    <xf numFmtId="0" fontId="10" fillId="7" borderId="2" xfId="0" applyFont="1" applyFill="1" applyBorder="1" applyAlignment="1">
      <alignment horizontal="center" shrinkToFit="1"/>
    </xf>
    <xf numFmtId="0" fontId="10" fillId="4" borderId="2" xfId="0" applyFont="1" applyFill="1" applyBorder="1" applyAlignment="1">
      <alignment horizontal="center" shrinkToFit="1"/>
    </xf>
    <xf numFmtId="0" fontId="3" fillId="8" borderId="2" xfId="0" applyFont="1" applyFill="1" applyBorder="1" applyAlignment="1">
      <alignment horizontal="center" shrinkToFit="1"/>
    </xf>
    <xf numFmtId="0" fontId="9" fillId="9" borderId="2" xfId="0" applyFont="1" applyFill="1" applyBorder="1" applyAlignment="1">
      <alignment horizont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shrinkToFit="1"/>
    </xf>
    <xf numFmtId="0" fontId="9" fillId="9" borderId="1" xfId="0" applyFont="1" applyFill="1" applyBorder="1" applyAlignment="1">
      <alignment horizontal="center" shrinkToFit="1"/>
    </xf>
    <xf numFmtId="0" fontId="9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 shrinkToFit="1"/>
    </xf>
    <xf numFmtId="0" fontId="9" fillId="5" borderId="5" xfId="0" applyFont="1" applyFill="1" applyBorder="1" applyAlignment="1">
      <alignment horizontal="center" vertical="center" shrinkToFit="1"/>
    </xf>
    <xf numFmtId="0" fontId="9" fillId="0" borderId="5" xfId="0" applyFont="1" applyBorder="1" applyAlignment="1">
      <alignment horizontal="center" shrinkToFit="1"/>
    </xf>
    <xf numFmtId="0" fontId="1" fillId="0" borderId="5" xfId="0" applyFont="1" applyBorder="1" applyAlignment="1">
      <alignment horizontal="center" shrinkToFit="1"/>
    </xf>
    <xf numFmtId="0" fontId="9" fillId="5" borderId="6" xfId="0" applyFont="1" applyFill="1" applyBorder="1" applyAlignment="1">
      <alignment horizontal="center" vertical="center" shrinkToFit="1"/>
    </xf>
    <xf numFmtId="0" fontId="9" fillId="5" borderId="13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shrinkToFit="1"/>
    </xf>
    <xf numFmtId="0" fontId="1" fillId="0" borderId="6" xfId="0" applyFont="1" applyBorder="1" applyAlignment="1">
      <alignment horizontal="center" shrinkToFit="1"/>
    </xf>
    <xf numFmtId="0" fontId="1" fillId="6" borderId="2" xfId="0" applyFont="1" applyFill="1" applyBorder="1" applyAlignment="1">
      <alignment vertical="center" shrinkToFit="1"/>
    </xf>
    <xf numFmtId="0" fontId="1" fillId="6" borderId="9" xfId="0" applyFont="1" applyFill="1" applyBorder="1" applyAlignment="1">
      <alignment vertical="center" shrinkToFit="1"/>
    </xf>
    <xf numFmtId="0" fontId="1" fillId="6" borderId="9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shrinkToFit="1"/>
    </xf>
    <xf numFmtId="0" fontId="3" fillId="6" borderId="2" xfId="0" applyFont="1" applyFill="1" applyBorder="1" applyAlignment="1">
      <alignment shrinkToFit="1"/>
    </xf>
    <xf numFmtId="0" fontId="3" fillId="7" borderId="2" xfId="0" applyFont="1" applyFill="1" applyBorder="1" applyAlignment="1">
      <alignment shrinkToFit="1"/>
    </xf>
    <xf numFmtId="0" fontId="3" fillId="4" borderId="2" xfId="0" applyFont="1" applyFill="1" applyBorder="1" applyAlignment="1">
      <alignment shrinkToFit="1"/>
    </xf>
    <xf numFmtId="0" fontId="3" fillId="8" borderId="2" xfId="0" applyFont="1" applyFill="1" applyBorder="1" applyAlignment="1">
      <alignment shrinkToFit="1"/>
    </xf>
    <xf numFmtId="0" fontId="3" fillId="9" borderId="2" xfId="0" applyFont="1" applyFill="1" applyBorder="1" applyAlignment="1">
      <alignment shrinkToFit="1"/>
    </xf>
    <xf numFmtId="0" fontId="8" fillId="0" borderId="0" xfId="0" applyFont="1"/>
    <xf numFmtId="0" fontId="3" fillId="0" borderId="0" xfId="0" applyFont="1" applyAlignment="1">
      <alignment horizontal="center" shrinkToFit="1"/>
    </xf>
    <xf numFmtId="0" fontId="10" fillId="9" borderId="2" xfId="0" applyFont="1" applyFill="1" applyBorder="1" applyAlignment="1">
      <alignment horizontal="center" shrinkToFit="1"/>
    </xf>
    <xf numFmtId="0" fontId="1" fillId="9" borderId="2" xfId="0" applyFont="1" applyFill="1" applyBorder="1" applyAlignment="1">
      <alignment horizontal="center" shrinkToFit="1"/>
    </xf>
    <xf numFmtId="0" fontId="1" fillId="8" borderId="2" xfId="0" applyFont="1" applyFill="1" applyBorder="1" applyAlignment="1">
      <alignment horizontal="center" shrinkToFit="1"/>
    </xf>
    <xf numFmtId="0" fontId="9" fillId="5" borderId="4" xfId="0" applyFont="1" applyFill="1" applyBorder="1" applyAlignment="1">
      <alignment horizontal="center" vertical="center" shrinkToFit="1"/>
    </xf>
    <xf numFmtId="0" fontId="12" fillId="0" borderId="4" xfId="0" applyFont="1" applyBorder="1" applyAlignment="1">
      <alignment vertical="center" shrinkToFit="1"/>
    </xf>
    <xf numFmtId="0" fontId="9" fillId="5" borderId="4" xfId="0" applyFont="1" applyFill="1" applyBorder="1" applyAlignment="1">
      <alignment horizontal="center" shrinkToFit="1"/>
    </xf>
    <xf numFmtId="0" fontId="9" fillId="4" borderId="4" xfId="0" applyFont="1" applyFill="1" applyBorder="1" applyAlignment="1">
      <alignment horizontal="center" shrinkToFit="1"/>
    </xf>
    <xf numFmtId="0" fontId="9" fillId="6" borderId="4" xfId="0" applyFont="1" applyFill="1" applyBorder="1" applyAlignment="1">
      <alignment horizontal="center" shrinkToFit="1"/>
    </xf>
    <xf numFmtId="0" fontId="9" fillId="7" borderId="4" xfId="0" applyFont="1" applyFill="1" applyBorder="1" applyAlignment="1">
      <alignment horizontal="center" shrinkToFit="1"/>
    </xf>
    <xf numFmtId="0" fontId="1" fillId="5" borderId="4" xfId="0" applyFont="1" applyFill="1" applyBorder="1" applyAlignment="1">
      <alignment horizontal="center" shrinkToFit="1"/>
    </xf>
    <xf numFmtId="0" fontId="1" fillId="8" borderId="4" xfId="0" applyFont="1" applyFill="1" applyBorder="1" applyAlignment="1">
      <alignment horizontal="center" shrinkToFit="1"/>
    </xf>
    <xf numFmtId="0" fontId="9" fillId="5" borderId="5" xfId="0" applyFont="1" applyFill="1" applyBorder="1" applyAlignment="1">
      <alignment horizontal="center" shrinkToFit="1"/>
    </xf>
    <xf numFmtId="0" fontId="9" fillId="4" borderId="5" xfId="0" applyFont="1" applyFill="1" applyBorder="1" applyAlignment="1">
      <alignment horizontal="center" shrinkToFit="1"/>
    </xf>
    <xf numFmtId="0" fontId="9" fillId="6" borderId="5" xfId="0" applyFont="1" applyFill="1" applyBorder="1" applyAlignment="1">
      <alignment horizontal="center" shrinkToFit="1"/>
    </xf>
    <xf numFmtId="0" fontId="9" fillId="7" borderId="5" xfId="0" applyFont="1" applyFill="1" applyBorder="1" applyAlignment="1">
      <alignment horizontal="center" shrinkToFit="1"/>
    </xf>
    <xf numFmtId="0" fontId="1" fillId="5" borderId="5" xfId="0" applyFont="1" applyFill="1" applyBorder="1" applyAlignment="1">
      <alignment horizontal="center" shrinkToFit="1"/>
    </xf>
    <xf numFmtId="0" fontId="1" fillId="8" borderId="5" xfId="0" applyFont="1" applyFill="1" applyBorder="1" applyAlignment="1">
      <alignment horizontal="center" shrinkToFit="1"/>
    </xf>
    <xf numFmtId="0" fontId="9" fillId="5" borderId="6" xfId="0" applyFont="1" applyFill="1" applyBorder="1" applyAlignment="1">
      <alignment horizontal="center" shrinkToFit="1"/>
    </xf>
    <xf numFmtId="0" fontId="9" fillId="4" borderId="6" xfId="0" applyFont="1" applyFill="1" applyBorder="1" applyAlignment="1">
      <alignment horizontal="center" shrinkToFit="1"/>
    </xf>
    <xf numFmtId="0" fontId="9" fillId="6" borderId="6" xfId="0" applyFont="1" applyFill="1" applyBorder="1" applyAlignment="1">
      <alignment horizontal="center" shrinkToFit="1"/>
    </xf>
    <xf numFmtId="0" fontId="9" fillId="7" borderId="6" xfId="0" applyFont="1" applyFill="1" applyBorder="1" applyAlignment="1">
      <alignment horizontal="center" shrinkToFit="1"/>
    </xf>
    <xf numFmtId="0" fontId="1" fillId="5" borderId="6" xfId="0" applyFont="1" applyFill="1" applyBorder="1" applyAlignment="1">
      <alignment horizontal="center" shrinkToFit="1"/>
    </xf>
    <xf numFmtId="0" fontId="1" fillId="8" borderId="6" xfId="0" applyFont="1" applyFill="1" applyBorder="1" applyAlignment="1">
      <alignment horizontal="center" shrinkToFit="1"/>
    </xf>
    <xf numFmtId="0" fontId="1" fillId="6" borderId="10" xfId="0" applyFont="1" applyFill="1" applyBorder="1" applyAlignment="1">
      <alignment vertical="center" shrinkToFit="1"/>
    </xf>
    <xf numFmtId="0" fontId="1" fillId="6" borderId="11" xfId="0" applyFont="1" applyFill="1" applyBorder="1" applyAlignment="1">
      <alignment vertical="center" shrinkToFi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3" fillId="6" borderId="1" xfId="0" applyFont="1" applyFill="1" applyBorder="1" applyAlignment="1">
      <alignment horizontal="center" vertical="center" shrinkToFit="1"/>
    </xf>
    <xf numFmtId="0" fontId="8" fillId="5" borderId="0" xfId="0" applyFont="1" applyFill="1" applyAlignment="1">
      <alignment shrinkToFit="1"/>
    </xf>
    <xf numFmtId="0" fontId="13" fillId="6" borderId="12" xfId="0" applyFont="1" applyFill="1" applyBorder="1" applyAlignment="1">
      <alignment horizontal="center" vertical="center" shrinkToFit="1"/>
    </xf>
    <xf numFmtId="0" fontId="14" fillId="6" borderId="2" xfId="0" applyFont="1" applyFill="1" applyBorder="1" applyAlignment="1">
      <alignment horizontal="center" shrinkToFit="1"/>
    </xf>
    <xf numFmtId="0" fontId="13" fillId="6" borderId="3" xfId="0" applyFont="1" applyFill="1" applyBorder="1" applyAlignment="1">
      <alignment horizontal="center" vertical="center" shrinkToFit="1"/>
    </xf>
    <xf numFmtId="0" fontId="8" fillId="6" borderId="2" xfId="0" applyFont="1" applyFill="1" applyBorder="1" applyAlignment="1">
      <alignment horizontal="center" shrinkToFit="1"/>
    </xf>
    <xf numFmtId="0" fontId="14" fillId="5" borderId="4" xfId="0" applyFont="1" applyFill="1" applyBorder="1" applyAlignment="1">
      <alignment horizontal="center" vertical="center" shrinkToFit="1"/>
    </xf>
    <xf numFmtId="0" fontId="14" fillId="0" borderId="4" xfId="0" applyFont="1" applyBorder="1" applyAlignment="1">
      <alignment horizontal="center" shrinkToFit="1"/>
    </xf>
    <xf numFmtId="0" fontId="15" fillId="0" borderId="4" xfId="0" applyFont="1" applyBorder="1" applyAlignment="1">
      <alignment horizontal="center" shrinkToFit="1"/>
    </xf>
    <xf numFmtId="0" fontId="14" fillId="5" borderId="5" xfId="0" applyFont="1" applyFill="1" applyBorder="1" applyAlignment="1">
      <alignment horizontal="center" vertical="center" shrinkToFit="1"/>
    </xf>
    <xf numFmtId="0" fontId="14" fillId="0" borderId="5" xfId="0" applyFont="1" applyBorder="1" applyAlignment="1">
      <alignment horizontal="center" shrinkToFit="1"/>
    </xf>
    <xf numFmtId="0" fontId="15" fillId="0" borderId="5" xfId="0" applyFont="1" applyBorder="1" applyAlignment="1">
      <alignment horizontal="center" shrinkToFit="1"/>
    </xf>
    <xf numFmtId="0" fontId="14" fillId="5" borderId="6" xfId="0" applyFont="1" applyFill="1" applyBorder="1" applyAlignment="1">
      <alignment horizontal="center" vertical="center" shrinkToFit="1"/>
    </xf>
    <xf numFmtId="0" fontId="14" fillId="5" borderId="13" xfId="0" applyFont="1" applyFill="1" applyBorder="1" applyAlignment="1">
      <alignment horizontal="center" vertical="center" shrinkToFit="1"/>
    </xf>
    <xf numFmtId="0" fontId="14" fillId="0" borderId="6" xfId="0" applyFont="1" applyBorder="1" applyAlignment="1">
      <alignment horizontal="center" shrinkToFit="1"/>
    </xf>
    <xf numFmtId="0" fontId="15" fillId="0" borderId="6" xfId="0" applyFont="1" applyBorder="1" applyAlignment="1">
      <alignment horizontal="center" shrinkToFit="1"/>
    </xf>
    <xf numFmtId="0" fontId="15" fillId="3" borderId="2" xfId="0" applyFont="1" applyFill="1" applyBorder="1" applyAlignment="1">
      <alignment vertical="center" shrinkToFit="1"/>
    </xf>
    <xf numFmtId="0" fontId="15" fillId="3" borderId="9" xfId="0" applyFont="1" applyFill="1" applyBorder="1" applyAlignment="1">
      <alignment vertical="center" shrinkToFit="1"/>
    </xf>
    <xf numFmtId="0" fontId="15" fillId="3" borderId="9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shrinkToFit="1"/>
    </xf>
    <xf numFmtId="0" fontId="9" fillId="4" borderId="1" xfId="0" applyFont="1" applyFill="1" applyBorder="1" applyAlignment="1">
      <alignment horizontal="center" shrinkToFit="1"/>
    </xf>
    <xf numFmtId="0" fontId="10" fillId="4" borderId="1" xfId="0" applyFont="1" applyFill="1" applyBorder="1" applyAlignment="1">
      <alignment horizontal="center" shrinkToFit="1"/>
    </xf>
    <xf numFmtId="0" fontId="1" fillId="4" borderId="1" xfId="0" applyFont="1" applyFill="1" applyBorder="1" applyAlignment="1">
      <alignment horizontal="center" shrinkToFit="1"/>
    </xf>
    <xf numFmtId="0" fontId="9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shrinkToFit="1"/>
    </xf>
    <xf numFmtId="0" fontId="1" fillId="4" borderId="2" xfId="0" applyFont="1" applyFill="1" applyBorder="1" applyAlignment="1">
      <alignment vertical="center" shrinkToFit="1"/>
    </xf>
    <xf numFmtId="0" fontId="1" fillId="4" borderId="10" xfId="0" applyFont="1" applyFill="1" applyBorder="1" applyAlignment="1">
      <alignment vertical="center" shrinkToFit="1"/>
    </xf>
    <xf numFmtId="0" fontId="1" fillId="4" borderId="9" xfId="0" applyFont="1" applyFill="1" applyBorder="1" applyAlignment="1">
      <alignment horizontal="center" vertical="center" shrinkToFit="1"/>
    </xf>
    <xf numFmtId="0" fontId="3" fillId="11" borderId="2" xfId="0" applyFont="1" applyFill="1" applyBorder="1" applyAlignment="1">
      <alignment shrinkToFit="1"/>
    </xf>
    <xf numFmtId="0" fontId="9" fillId="11" borderId="2" xfId="0" applyFont="1" applyFill="1" applyBorder="1" applyAlignment="1">
      <alignment horizontal="center" shrinkToFit="1"/>
    </xf>
    <xf numFmtId="0" fontId="9" fillId="11" borderId="6" xfId="0" applyFont="1" applyFill="1" applyBorder="1" applyAlignment="1">
      <alignment horizontal="center" shrinkToFit="1"/>
    </xf>
    <xf numFmtId="0" fontId="1" fillId="11" borderId="6" xfId="0" applyFont="1" applyFill="1" applyBorder="1" applyAlignment="1">
      <alignment horizontal="center" shrinkToFit="1"/>
    </xf>
    <xf numFmtId="0" fontId="3" fillId="0" borderId="0" xfId="0" applyFont="1" applyAlignment="1">
      <alignment horizontal="center" vertical="center" shrinkToFit="1"/>
    </xf>
    <xf numFmtId="0" fontId="9" fillId="8" borderId="1" xfId="0" applyFont="1" applyFill="1" applyBorder="1" applyAlignment="1">
      <alignment horizontal="center" shrinkToFit="1"/>
    </xf>
    <xf numFmtId="0" fontId="10" fillId="8" borderId="1" xfId="0" applyFont="1" applyFill="1" applyBorder="1" applyAlignment="1">
      <alignment horizontal="center" shrinkToFit="1"/>
    </xf>
    <xf numFmtId="0" fontId="1" fillId="8" borderId="1" xfId="0" applyFont="1" applyFill="1" applyBorder="1" applyAlignment="1">
      <alignment horizontal="center" shrinkToFit="1"/>
    </xf>
    <xf numFmtId="0" fontId="1" fillId="8" borderId="2" xfId="0" applyFont="1" applyFill="1" applyBorder="1" applyAlignment="1">
      <alignment vertical="center" shrinkToFit="1"/>
    </xf>
    <xf numFmtId="0" fontId="1" fillId="8" borderId="10" xfId="0" applyFont="1" applyFill="1" applyBorder="1" applyAlignment="1">
      <alignment vertical="center" shrinkToFit="1"/>
    </xf>
    <xf numFmtId="0" fontId="1" fillId="8" borderId="9" xfId="0" applyFont="1" applyFill="1" applyBorder="1" applyAlignment="1">
      <alignment horizontal="center" vertical="center" shrinkToFi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9" borderId="1" xfId="0" applyFont="1" applyFill="1" applyBorder="1" applyAlignment="1">
      <alignment horizontal="center" vertical="center" shrinkToFit="1"/>
    </xf>
    <xf numFmtId="0" fontId="3" fillId="9" borderId="12" xfId="0" applyFont="1" applyFill="1" applyBorder="1" applyAlignment="1">
      <alignment horizontal="center" vertical="center" shrinkToFit="1"/>
    </xf>
    <xf numFmtId="0" fontId="3" fillId="9" borderId="3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shrinkToFit="1"/>
    </xf>
    <xf numFmtId="0" fontId="3" fillId="14" borderId="2" xfId="0" applyFont="1" applyFill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3" fillId="6" borderId="17" xfId="0" applyFont="1" applyFill="1" applyBorder="1" applyAlignment="1">
      <alignment horizontal="center" shrinkToFit="1"/>
    </xf>
    <xf numFmtId="0" fontId="3" fillId="0" borderId="4" xfId="0" applyFont="1" applyBorder="1" applyAlignment="1">
      <alignment horizontal="center" shrinkToFit="1"/>
    </xf>
    <xf numFmtId="0" fontId="3" fillId="0" borderId="7" xfId="0" applyFont="1" applyBorder="1" applyAlignment="1">
      <alignment horizont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shrinkToFit="1"/>
    </xf>
    <xf numFmtId="0" fontId="3" fillId="9" borderId="3" xfId="0" applyFont="1" applyFill="1" applyBorder="1" applyAlignment="1">
      <alignment horizontal="center" wrapText="1"/>
    </xf>
    <xf numFmtId="0" fontId="9" fillId="12" borderId="6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2" fillId="4" borderId="2" xfId="0" applyFont="1" applyFill="1" applyBorder="1" applyAlignment="1">
      <alignment horizont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shrinkToFit="1"/>
    </xf>
    <xf numFmtId="0" fontId="9" fillId="3" borderId="1" xfId="0" applyFont="1" applyFill="1" applyBorder="1" applyAlignment="1">
      <alignment horizontal="center" vertical="center" shrinkToFit="1"/>
    </xf>
    <xf numFmtId="0" fontId="9" fillId="3" borderId="12" xfId="0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4" borderId="9" xfId="0" applyFont="1" applyFill="1" applyBorder="1" applyAlignment="1">
      <alignment horizontal="center" shrinkToFit="1"/>
    </xf>
    <xf numFmtId="0" fontId="9" fillId="4" borderId="10" xfId="0" applyFont="1" applyFill="1" applyBorder="1" applyAlignment="1">
      <alignment horizontal="center" shrinkToFit="1"/>
    </xf>
    <xf numFmtId="0" fontId="9" fillId="4" borderId="11" xfId="0" applyFont="1" applyFill="1" applyBorder="1" applyAlignment="1">
      <alignment horizontal="center" shrinkToFit="1"/>
    </xf>
    <xf numFmtId="0" fontId="9" fillId="6" borderId="2" xfId="0" applyFont="1" applyFill="1" applyBorder="1" applyAlignment="1">
      <alignment horizontal="center" shrinkToFit="1"/>
    </xf>
    <xf numFmtId="0" fontId="10" fillId="7" borderId="2" xfId="0" applyFont="1" applyFill="1" applyBorder="1" applyAlignment="1">
      <alignment horizontal="center" shrinkToFit="1"/>
    </xf>
    <xf numFmtId="0" fontId="10" fillId="4" borderId="2" xfId="0" applyFont="1" applyFill="1" applyBorder="1" applyAlignment="1">
      <alignment horizontal="center" shrinkToFit="1"/>
    </xf>
    <xf numFmtId="0" fontId="3" fillId="8" borderId="2" xfId="0" applyFont="1" applyFill="1" applyBorder="1" applyAlignment="1">
      <alignment horizontal="center" shrinkToFit="1"/>
    </xf>
    <xf numFmtId="0" fontId="9" fillId="9" borderId="2" xfId="0" applyFont="1" applyFill="1" applyBorder="1" applyAlignment="1">
      <alignment horizontal="center" shrinkToFi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shrinkToFit="1"/>
    </xf>
    <xf numFmtId="0" fontId="9" fillId="9" borderId="10" xfId="0" applyFont="1" applyFill="1" applyBorder="1" applyAlignment="1">
      <alignment horizontal="center" shrinkToFit="1"/>
    </xf>
    <xf numFmtId="0" fontId="9" fillId="9" borderId="11" xfId="0" applyFont="1" applyFill="1" applyBorder="1" applyAlignment="1">
      <alignment horizontal="center" shrinkToFit="1"/>
    </xf>
    <xf numFmtId="0" fontId="10" fillId="9" borderId="2" xfId="0" applyFont="1" applyFill="1" applyBorder="1" applyAlignment="1">
      <alignment horizontal="center" shrinkToFit="1"/>
    </xf>
    <xf numFmtId="0" fontId="1" fillId="8" borderId="2" xfId="0" applyFont="1" applyFill="1" applyBorder="1" applyAlignment="1">
      <alignment horizontal="center" shrinkToFit="1"/>
    </xf>
    <xf numFmtId="0" fontId="1" fillId="9" borderId="2" xfId="0" applyFont="1" applyFill="1" applyBorder="1" applyAlignment="1">
      <alignment horizontal="center" shrinkToFit="1"/>
    </xf>
    <xf numFmtId="0" fontId="14" fillId="6" borderId="2" xfId="0" applyFont="1" applyFill="1" applyBorder="1" applyAlignment="1">
      <alignment horizontal="center" shrinkToFit="1"/>
    </xf>
    <xf numFmtId="0" fontId="13" fillId="6" borderId="1" xfId="0" applyFont="1" applyFill="1" applyBorder="1" applyAlignment="1">
      <alignment horizontal="center" vertical="center" shrinkToFit="1"/>
    </xf>
    <xf numFmtId="0" fontId="13" fillId="6" borderId="12" xfId="0" applyFont="1" applyFill="1" applyBorder="1" applyAlignment="1">
      <alignment horizontal="center" vertical="center" shrinkToFit="1"/>
    </xf>
    <xf numFmtId="0" fontId="13" fillId="6" borderId="3" xfId="0" applyFont="1" applyFill="1" applyBorder="1" applyAlignment="1">
      <alignment horizontal="center" vertical="center" shrinkToFit="1"/>
    </xf>
    <xf numFmtId="0" fontId="13" fillId="6" borderId="2" xfId="0" applyFont="1" applyFill="1" applyBorder="1" applyAlignment="1">
      <alignment horizontal="left" shrinkToFit="1"/>
    </xf>
    <xf numFmtId="0" fontId="1" fillId="4" borderId="2" xfId="0" applyFont="1" applyFill="1" applyBorder="1" applyAlignment="1">
      <alignment horizontal="center" shrinkToFit="1"/>
    </xf>
    <xf numFmtId="0" fontId="9" fillId="4" borderId="2" xfId="0" applyFont="1" applyFill="1" applyBorder="1" applyAlignment="1">
      <alignment horizontal="center" shrinkToFit="1"/>
    </xf>
    <xf numFmtId="0" fontId="9" fillId="4" borderId="1" xfId="0" applyFont="1" applyFill="1" applyBorder="1" applyAlignment="1">
      <alignment horizontal="center" vertical="center" shrinkToFit="1"/>
    </xf>
    <xf numFmtId="0" fontId="9" fillId="4" borderId="12" xfId="0" applyFont="1" applyFill="1" applyBorder="1" applyAlignment="1">
      <alignment horizontal="center" vertical="center" shrinkToFi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shrinkToFit="1"/>
    </xf>
    <xf numFmtId="0" fontId="9" fillId="8" borderId="9" xfId="0" applyFont="1" applyFill="1" applyBorder="1" applyAlignment="1">
      <alignment horizontal="center" shrinkToFit="1"/>
    </xf>
    <xf numFmtId="0" fontId="9" fillId="8" borderId="10" xfId="0" applyFont="1" applyFill="1" applyBorder="1" applyAlignment="1">
      <alignment horizontal="center" shrinkToFit="1"/>
    </xf>
    <xf numFmtId="0" fontId="9" fillId="8" borderId="1" xfId="0" applyFont="1" applyFill="1" applyBorder="1" applyAlignment="1">
      <alignment horizontal="center" vertical="center" shrinkToFit="1"/>
    </xf>
    <xf numFmtId="0" fontId="9" fillId="8" borderId="12" xfId="0" applyFont="1" applyFill="1" applyBorder="1" applyAlignment="1">
      <alignment horizontal="center" vertical="center" shrinkToFi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shrinkToFit="1"/>
    </xf>
    <xf numFmtId="0" fontId="10" fillId="8" borderId="2" xfId="0" applyFont="1" applyFill="1" applyBorder="1" applyAlignment="1">
      <alignment horizontal="center" shrinkToFit="1"/>
    </xf>
    <xf numFmtId="0" fontId="9" fillId="8" borderId="2" xfId="0" applyFont="1" applyFill="1" applyBorder="1" applyAlignment="1">
      <alignment horizont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 shrinkToFit="1"/>
    </xf>
    <xf numFmtId="0" fontId="3" fillId="9" borderId="12" xfId="0" applyFont="1" applyFill="1" applyBorder="1" applyAlignment="1">
      <alignment horizontal="center" vertical="center" shrinkToFit="1"/>
    </xf>
    <xf numFmtId="0" fontId="3" fillId="9" borderId="3" xfId="0" applyFont="1" applyFill="1" applyBorder="1" applyAlignment="1">
      <alignment horizontal="center" vertical="center" shrinkToFit="1"/>
    </xf>
    <xf numFmtId="0" fontId="1" fillId="7" borderId="2" xfId="0" applyFont="1" applyFill="1" applyBorder="1" applyAlignment="1">
      <alignment horizontal="center" vertical="center" shrinkToFit="1"/>
    </xf>
    <xf numFmtId="0" fontId="3" fillId="8" borderId="2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vertical="center" shrinkToFi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shrinkToFit="1"/>
    </xf>
    <xf numFmtId="0" fontId="3" fillId="13" borderId="12" xfId="0" applyFont="1" applyFill="1" applyBorder="1" applyAlignment="1">
      <alignment horizontal="center" vertical="center" shrinkToFit="1"/>
    </xf>
    <xf numFmtId="0" fontId="3" fillId="13" borderId="3" xfId="0" applyFont="1" applyFill="1" applyBorder="1" applyAlignment="1">
      <alignment horizontal="center" vertical="center" shrinkToFit="1"/>
    </xf>
    <xf numFmtId="0" fontId="3" fillId="11" borderId="2" xfId="0" applyFont="1" applyFill="1" applyBorder="1" applyAlignment="1">
      <alignment horizontal="center" vertical="center" shrinkToFit="1"/>
    </xf>
    <xf numFmtId="0" fontId="17" fillId="14" borderId="14" xfId="0" applyFont="1" applyFill="1" applyBorder="1" applyAlignment="1">
      <alignment horizontal="center" vertical="center" wrapText="1"/>
    </xf>
    <xf numFmtId="0" fontId="17" fillId="14" borderId="15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7" fillId="14" borderId="17" xfId="0" applyFont="1" applyFill="1" applyBorder="1" applyAlignment="1">
      <alignment horizontal="center" vertical="center" wrapText="1"/>
    </xf>
    <xf numFmtId="0" fontId="17" fillId="14" borderId="8" xfId="0" applyFont="1" applyFill="1" applyBorder="1" applyAlignment="1">
      <alignment horizontal="center" vertical="center" wrapText="1"/>
    </xf>
    <xf numFmtId="0" fontId="17" fillId="14" borderId="18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5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12" fillId="12" borderId="8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2" fillId="15" borderId="9" xfId="0" applyFont="1" applyFill="1" applyBorder="1" applyAlignment="1">
      <alignment horizontal="center" shrinkToFit="1"/>
    </xf>
    <xf numFmtId="0" fontId="12" fillId="15" borderId="10" xfId="0" applyFont="1" applyFill="1" applyBorder="1" applyAlignment="1">
      <alignment horizontal="center" shrinkToFit="1"/>
    </xf>
    <xf numFmtId="0" fontId="12" fillId="15" borderId="14" xfId="0" applyFont="1" applyFill="1" applyBorder="1" applyAlignment="1">
      <alignment horizontal="center" vertical="center" shrinkToFit="1"/>
    </xf>
    <xf numFmtId="0" fontId="12" fillId="15" borderId="16" xfId="0" applyFont="1" applyFill="1" applyBorder="1" applyAlignment="1">
      <alignment horizontal="center" vertical="center" shrinkToFit="1"/>
    </xf>
    <xf numFmtId="0" fontId="12" fillId="15" borderId="19" xfId="0" applyFont="1" applyFill="1" applyBorder="1" applyAlignment="1">
      <alignment horizontal="center" vertical="center" shrinkToFit="1"/>
    </xf>
    <xf numFmtId="0" fontId="12" fillId="15" borderId="20" xfId="0" applyFont="1" applyFill="1" applyBorder="1" applyAlignment="1">
      <alignment horizontal="center" vertical="center" shrinkToFit="1"/>
    </xf>
    <xf numFmtId="0" fontId="12" fillId="15" borderId="17" xfId="0" applyFont="1" applyFill="1" applyBorder="1" applyAlignment="1">
      <alignment horizontal="center" vertical="center" shrinkToFit="1"/>
    </xf>
    <xf numFmtId="0" fontId="12" fillId="15" borderId="18" xfId="0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shrinkToFit="1"/>
    </xf>
    <xf numFmtId="0" fontId="9" fillId="3" borderId="10" xfId="0" applyFont="1" applyFill="1" applyBorder="1" applyAlignment="1">
      <alignment horizontal="center" shrinkToFit="1"/>
    </xf>
    <xf numFmtId="0" fontId="9" fillId="3" borderId="11" xfId="0" applyFont="1" applyFill="1" applyBorder="1" applyAlignment="1">
      <alignment horizontal="center" shrinkToFit="1"/>
    </xf>
    <xf numFmtId="0" fontId="9" fillId="6" borderId="9" xfId="0" applyFont="1" applyFill="1" applyBorder="1" applyAlignment="1">
      <alignment horizontal="center" shrinkToFit="1"/>
    </xf>
    <xf numFmtId="0" fontId="9" fillId="6" borderId="11" xfId="0" applyFont="1" applyFill="1" applyBorder="1" applyAlignment="1">
      <alignment horizontal="center" shrinkToFit="1"/>
    </xf>
    <xf numFmtId="0" fontId="9" fillId="10" borderId="9" xfId="0" applyFont="1" applyFill="1" applyBorder="1" applyAlignment="1">
      <alignment horizontal="center" shrinkToFit="1"/>
    </xf>
    <xf numFmtId="0" fontId="9" fillId="10" borderId="10" xfId="0" applyFont="1" applyFill="1" applyBorder="1" applyAlignment="1">
      <alignment horizontal="center" shrinkToFit="1"/>
    </xf>
    <xf numFmtId="0" fontId="9" fillId="16" borderId="9" xfId="0" applyFont="1" applyFill="1" applyBorder="1" applyAlignment="1">
      <alignment horizontal="center" shrinkToFit="1"/>
    </xf>
    <xf numFmtId="0" fontId="9" fillId="16" borderId="10" xfId="0" applyFont="1" applyFill="1" applyBorder="1" applyAlignment="1">
      <alignment horizontal="center" shrinkToFit="1"/>
    </xf>
    <xf numFmtId="0" fontId="9" fillId="16" borderId="11" xfId="0" applyFont="1" applyFill="1" applyBorder="1" applyAlignment="1">
      <alignment horizontal="center" shrinkToFit="1"/>
    </xf>
    <xf numFmtId="0" fontId="9" fillId="17" borderId="9" xfId="0" applyFont="1" applyFill="1" applyBorder="1" applyAlignment="1">
      <alignment horizontal="center" shrinkToFit="1"/>
    </xf>
    <xf numFmtId="0" fontId="9" fillId="17" borderId="10" xfId="0" applyFont="1" applyFill="1" applyBorder="1" applyAlignment="1">
      <alignment horizontal="center" shrinkToFit="1"/>
    </xf>
    <xf numFmtId="0" fontId="9" fillId="18" borderId="9" xfId="0" applyFont="1" applyFill="1" applyBorder="1" applyAlignment="1">
      <alignment horizontal="center" shrinkToFit="1"/>
    </xf>
    <xf numFmtId="0" fontId="9" fillId="18" borderId="10" xfId="0" applyFont="1" applyFill="1" applyBorder="1" applyAlignment="1">
      <alignment horizontal="center" shrinkToFit="1"/>
    </xf>
    <xf numFmtId="0" fontId="12" fillId="4" borderId="9" xfId="0" applyFont="1" applyFill="1" applyBorder="1" applyAlignment="1">
      <alignment horizontal="center" shrinkToFit="1"/>
    </xf>
    <xf numFmtId="0" fontId="12" fillId="4" borderId="11" xfId="0" applyFont="1" applyFill="1" applyBorder="1" applyAlignment="1">
      <alignment horizontal="center" shrinkToFit="1"/>
    </xf>
    <xf numFmtId="0" fontId="18" fillId="6" borderId="9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9" fillId="6" borderId="11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9" fillId="19" borderId="9" xfId="0" applyFont="1" applyFill="1" applyBorder="1" applyAlignment="1">
      <alignment horizontal="center" shrinkToFit="1"/>
    </xf>
    <xf numFmtId="0" fontId="9" fillId="19" borderId="10" xfId="0" applyFont="1" applyFill="1" applyBorder="1" applyAlignment="1">
      <alignment horizontal="center" shrinkToFi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9" fillId="19" borderId="11" xfId="0" applyFont="1" applyFill="1" applyBorder="1" applyAlignment="1">
      <alignment horizontal="center" shrinkToFit="1"/>
    </xf>
    <xf numFmtId="0" fontId="12" fillId="4" borderId="10" xfId="0" applyFont="1" applyFill="1" applyBorder="1" applyAlignment="1">
      <alignment horizontal="center" shrinkToFit="1"/>
    </xf>
  </cellXfs>
  <cellStyles count="2">
    <cellStyle name="Hyperlink" xfId="1" builtinId="8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kritdrmu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65D6A-A396-4416-A1AA-7F6552EC19FA}">
  <dimension ref="A1:AD16"/>
  <sheetViews>
    <sheetView view="pageBreakPreview" topLeftCell="G1" zoomScale="90" zoomScaleNormal="100" zoomScaleSheetLayoutView="90" workbookViewId="0">
      <selection activeCell="G18" sqref="A18:XFD24"/>
    </sheetView>
  </sheetViews>
  <sheetFormatPr defaultColWidth="9.125" defaultRowHeight="24" x14ac:dyDescent="0.55000000000000004"/>
  <cols>
    <col min="1" max="1" width="5.125" style="1" customWidth="1"/>
    <col min="2" max="2" width="9.625" style="1" hidden="1" customWidth="1"/>
    <col min="3" max="3" width="9.25" style="1" hidden="1" customWidth="1"/>
    <col min="4" max="4" width="9.25" style="1" customWidth="1"/>
    <col min="5" max="5" width="8.875" style="1" hidden="1" customWidth="1"/>
    <col min="6" max="6" width="10.375" style="1" customWidth="1"/>
    <col min="7" max="7" width="10.125" style="1" customWidth="1"/>
    <col min="8" max="8" width="7.75" style="1" bestFit="1" customWidth="1"/>
    <col min="9" max="9" width="8.875" style="1" bestFit="1" customWidth="1"/>
    <col min="10" max="21" width="6.125" style="11" customWidth="1"/>
    <col min="22" max="22" width="9.625" style="1" customWidth="1"/>
    <col min="23" max="23" width="8.875" style="1" customWidth="1"/>
    <col min="24" max="24" width="10.375" style="1" customWidth="1"/>
    <col min="25" max="25" width="5.75" style="1" bestFit="1" customWidth="1"/>
    <col min="26" max="26" width="9.125" style="1" customWidth="1"/>
    <col min="27" max="27" width="7.25" style="1" customWidth="1"/>
    <col min="28" max="28" width="7" style="1" customWidth="1"/>
    <col min="29" max="29" width="8.625" style="1" customWidth="1"/>
    <col min="30" max="30" width="10.125" style="1" hidden="1" customWidth="1"/>
    <col min="31" max="256" width="9.125" style="1"/>
    <col min="257" max="257" width="5.125" style="1" customWidth="1"/>
    <col min="258" max="259" width="0" style="1" hidden="1" customWidth="1"/>
    <col min="260" max="260" width="9.25" style="1" customWidth="1"/>
    <col min="261" max="261" width="0" style="1" hidden="1" customWidth="1"/>
    <col min="262" max="262" width="10.375" style="1" customWidth="1"/>
    <col min="263" max="263" width="10.125" style="1" customWidth="1"/>
    <col min="264" max="264" width="7.75" style="1" bestFit="1" customWidth="1"/>
    <col min="265" max="265" width="8.875" style="1" bestFit="1" customWidth="1"/>
    <col min="266" max="277" width="6.125" style="1" customWidth="1"/>
    <col min="278" max="278" width="9.625" style="1" customWidth="1"/>
    <col min="279" max="279" width="8.875" style="1" customWidth="1"/>
    <col min="280" max="280" width="10.375" style="1" customWidth="1"/>
    <col min="281" max="281" width="5.75" style="1" bestFit="1" customWidth="1"/>
    <col min="282" max="282" width="9.125" style="1"/>
    <col min="283" max="283" width="7.25" style="1" customWidth="1"/>
    <col min="284" max="284" width="7" style="1" customWidth="1"/>
    <col min="285" max="285" width="8.625" style="1" customWidth="1"/>
    <col min="286" max="286" width="0" style="1" hidden="1" customWidth="1"/>
    <col min="287" max="512" width="9.125" style="1"/>
    <col min="513" max="513" width="5.125" style="1" customWidth="1"/>
    <col min="514" max="515" width="0" style="1" hidden="1" customWidth="1"/>
    <col min="516" max="516" width="9.25" style="1" customWidth="1"/>
    <col min="517" max="517" width="0" style="1" hidden="1" customWidth="1"/>
    <col min="518" max="518" width="10.375" style="1" customWidth="1"/>
    <col min="519" max="519" width="10.125" style="1" customWidth="1"/>
    <col min="520" max="520" width="7.75" style="1" bestFit="1" customWidth="1"/>
    <col min="521" max="521" width="8.875" style="1" bestFit="1" customWidth="1"/>
    <col min="522" max="533" width="6.125" style="1" customWidth="1"/>
    <col min="534" max="534" width="9.625" style="1" customWidth="1"/>
    <col min="535" max="535" width="8.875" style="1" customWidth="1"/>
    <col min="536" max="536" width="10.375" style="1" customWidth="1"/>
    <col min="537" max="537" width="5.75" style="1" bestFit="1" customWidth="1"/>
    <col min="538" max="538" width="9.125" style="1"/>
    <col min="539" max="539" width="7.25" style="1" customWidth="1"/>
    <col min="540" max="540" width="7" style="1" customWidth="1"/>
    <col min="541" max="541" width="8.625" style="1" customWidth="1"/>
    <col min="542" max="542" width="0" style="1" hidden="1" customWidth="1"/>
    <col min="543" max="768" width="9.125" style="1"/>
    <col min="769" max="769" width="5.125" style="1" customWidth="1"/>
    <col min="770" max="771" width="0" style="1" hidden="1" customWidth="1"/>
    <col min="772" max="772" width="9.25" style="1" customWidth="1"/>
    <col min="773" max="773" width="0" style="1" hidden="1" customWidth="1"/>
    <col min="774" max="774" width="10.375" style="1" customWidth="1"/>
    <col min="775" max="775" width="10.125" style="1" customWidth="1"/>
    <col min="776" max="776" width="7.75" style="1" bestFit="1" customWidth="1"/>
    <col min="777" max="777" width="8.875" style="1" bestFit="1" customWidth="1"/>
    <col min="778" max="789" width="6.125" style="1" customWidth="1"/>
    <col min="790" max="790" width="9.625" style="1" customWidth="1"/>
    <col min="791" max="791" width="8.875" style="1" customWidth="1"/>
    <col min="792" max="792" width="10.375" style="1" customWidth="1"/>
    <col min="793" max="793" width="5.75" style="1" bestFit="1" customWidth="1"/>
    <col min="794" max="794" width="9.125" style="1"/>
    <col min="795" max="795" width="7.25" style="1" customWidth="1"/>
    <col min="796" max="796" width="7" style="1" customWidth="1"/>
    <col min="797" max="797" width="8.625" style="1" customWidth="1"/>
    <col min="798" max="798" width="0" style="1" hidden="1" customWidth="1"/>
    <col min="799" max="1024" width="9.125" style="1"/>
    <col min="1025" max="1025" width="5.125" style="1" customWidth="1"/>
    <col min="1026" max="1027" width="0" style="1" hidden="1" customWidth="1"/>
    <col min="1028" max="1028" width="9.25" style="1" customWidth="1"/>
    <col min="1029" max="1029" width="0" style="1" hidden="1" customWidth="1"/>
    <col min="1030" max="1030" width="10.375" style="1" customWidth="1"/>
    <col min="1031" max="1031" width="10.125" style="1" customWidth="1"/>
    <col min="1032" max="1032" width="7.75" style="1" bestFit="1" customWidth="1"/>
    <col min="1033" max="1033" width="8.875" style="1" bestFit="1" customWidth="1"/>
    <col min="1034" max="1045" width="6.125" style="1" customWidth="1"/>
    <col min="1046" max="1046" width="9.625" style="1" customWidth="1"/>
    <col min="1047" max="1047" width="8.875" style="1" customWidth="1"/>
    <col min="1048" max="1048" width="10.375" style="1" customWidth="1"/>
    <col min="1049" max="1049" width="5.75" style="1" bestFit="1" customWidth="1"/>
    <col min="1050" max="1050" width="9.125" style="1"/>
    <col min="1051" max="1051" width="7.25" style="1" customWidth="1"/>
    <col min="1052" max="1052" width="7" style="1" customWidth="1"/>
    <col min="1053" max="1053" width="8.625" style="1" customWidth="1"/>
    <col min="1054" max="1054" width="0" style="1" hidden="1" customWidth="1"/>
    <col min="1055" max="1280" width="9.125" style="1"/>
    <col min="1281" max="1281" width="5.125" style="1" customWidth="1"/>
    <col min="1282" max="1283" width="0" style="1" hidden="1" customWidth="1"/>
    <col min="1284" max="1284" width="9.25" style="1" customWidth="1"/>
    <col min="1285" max="1285" width="0" style="1" hidden="1" customWidth="1"/>
    <col min="1286" max="1286" width="10.375" style="1" customWidth="1"/>
    <col min="1287" max="1287" width="10.125" style="1" customWidth="1"/>
    <col min="1288" max="1288" width="7.75" style="1" bestFit="1" customWidth="1"/>
    <col min="1289" max="1289" width="8.875" style="1" bestFit="1" customWidth="1"/>
    <col min="1290" max="1301" width="6.125" style="1" customWidth="1"/>
    <col min="1302" max="1302" width="9.625" style="1" customWidth="1"/>
    <col min="1303" max="1303" width="8.875" style="1" customWidth="1"/>
    <col min="1304" max="1304" width="10.375" style="1" customWidth="1"/>
    <col min="1305" max="1305" width="5.75" style="1" bestFit="1" customWidth="1"/>
    <col min="1306" max="1306" width="9.125" style="1"/>
    <col min="1307" max="1307" width="7.25" style="1" customWidth="1"/>
    <col min="1308" max="1308" width="7" style="1" customWidth="1"/>
    <col min="1309" max="1309" width="8.625" style="1" customWidth="1"/>
    <col min="1310" max="1310" width="0" style="1" hidden="1" customWidth="1"/>
    <col min="1311" max="1536" width="9.125" style="1"/>
    <col min="1537" max="1537" width="5.125" style="1" customWidth="1"/>
    <col min="1538" max="1539" width="0" style="1" hidden="1" customWidth="1"/>
    <col min="1540" max="1540" width="9.25" style="1" customWidth="1"/>
    <col min="1541" max="1541" width="0" style="1" hidden="1" customWidth="1"/>
    <col min="1542" max="1542" width="10.375" style="1" customWidth="1"/>
    <col min="1543" max="1543" width="10.125" style="1" customWidth="1"/>
    <col min="1544" max="1544" width="7.75" style="1" bestFit="1" customWidth="1"/>
    <col min="1545" max="1545" width="8.875" style="1" bestFit="1" customWidth="1"/>
    <col min="1546" max="1557" width="6.125" style="1" customWidth="1"/>
    <col min="1558" max="1558" width="9.625" style="1" customWidth="1"/>
    <col min="1559" max="1559" width="8.875" style="1" customWidth="1"/>
    <col min="1560" max="1560" width="10.375" style="1" customWidth="1"/>
    <col min="1561" max="1561" width="5.75" style="1" bestFit="1" customWidth="1"/>
    <col min="1562" max="1562" width="9.125" style="1"/>
    <col min="1563" max="1563" width="7.25" style="1" customWidth="1"/>
    <col min="1564" max="1564" width="7" style="1" customWidth="1"/>
    <col min="1565" max="1565" width="8.625" style="1" customWidth="1"/>
    <col min="1566" max="1566" width="0" style="1" hidden="1" customWidth="1"/>
    <col min="1567" max="1792" width="9.125" style="1"/>
    <col min="1793" max="1793" width="5.125" style="1" customWidth="1"/>
    <col min="1794" max="1795" width="0" style="1" hidden="1" customWidth="1"/>
    <col min="1796" max="1796" width="9.25" style="1" customWidth="1"/>
    <col min="1797" max="1797" width="0" style="1" hidden="1" customWidth="1"/>
    <col min="1798" max="1798" width="10.375" style="1" customWidth="1"/>
    <col min="1799" max="1799" width="10.125" style="1" customWidth="1"/>
    <col min="1800" max="1800" width="7.75" style="1" bestFit="1" customWidth="1"/>
    <col min="1801" max="1801" width="8.875" style="1" bestFit="1" customWidth="1"/>
    <col min="1802" max="1813" width="6.125" style="1" customWidth="1"/>
    <col min="1814" max="1814" width="9.625" style="1" customWidth="1"/>
    <col min="1815" max="1815" width="8.875" style="1" customWidth="1"/>
    <col min="1816" max="1816" width="10.375" style="1" customWidth="1"/>
    <col min="1817" max="1817" width="5.75" style="1" bestFit="1" customWidth="1"/>
    <col min="1818" max="1818" width="9.125" style="1"/>
    <col min="1819" max="1819" width="7.25" style="1" customWidth="1"/>
    <col min="1820" max="1820" width="7" style="1" customWidth="1"/>
    <col min="1821" max="1821" width="8.625" style="1" customWidth="1"/>
    <col min="1822" max="1822" width="0" style="1" hidden="1" customWidth="1"/>
    <col min="1823" max="2048" width="9.125" style="1"/>
    <col min="2049" max="2049" width="5.125" style="1" customWidth="1"/>
    <col min="2050" max="2051" width="0" style="1" hidden="1" customWidth="1"/>
    <col min="2052" max="2052" width="9.25" style="1" customWidth="1"/>
    <col min="2053" max="2053" width="0" style="1" hidden="1" customWidth="1"/>
    <col min="2054" max="2054" width="10.375" style="1" customWidth="1"/>
    <col min="2055" max="2055" width="10.125" style="1" customWidth="1"/>
    <col min="2056" max="2056" width="7.75" style="1" bestFit="1" customWidth="1"/>
    <col min="2057" max="2057" width="8.875" style="1" bestFit="1" customWidth="1"/>
    <col min="2058" max="2069" width="6.125" style="1" customWidth="1"/>
    <col min="2070" max="2070" width="9.625" style="1" customWidth="1"/>
    <col min="2071" max="2071" width="8.875" style="1" customWidth="1"/>
    <col min="2072" max="2072" width="10.375" style="1" customWidth="1"/>
    <col min="2073" max="2073" width="5.75" style="1" bestFit="1" customWidth="1"/>
    <col min="2074" max="2074" width="9.125" style="1"/>
    <col min="2075" max="2075" width="7.25" style="1" customWidth="1"/>
    <col min="2076" max="2076" width="7" style="1" customWidth="1"/>
    <col min="2077" max="2077" width="8.625" style="1" customWidth="1"/>
    <col min="2078" max="2078" width="0" style="1" hidden="1" customWidth="1"/>
    <col min="2079" max="2304" width="9.125" style="1"/>
    <col min="2305" max="2305" width="5.125" style="1" customWidth="1"/>
    <col min="2306" max="2307" width="0" style="1" hidden="1" customWidth="1"/>
    <col min="2308" max="2308" width="9.25" style="1" customWidth="1"/>
    <col min="2309" max="2309" width="0" style="1" hidden="1" customWidth="1"/>
    <col min="2310" max="2310" width="10.375" style="1" customWidth="1"/>
    <col min="2311" max="2311" width="10.125" style="1" customWidth="1"/>
    <col min="2312" max="2312" width="7.75" style="1" bestFit="1" customWidth="1"/>
    <col min="2313" max="2313" width="8.875" style="1" bestFit="1" customWidth="1"/>
    <col min="2314" max="2325" width="6.125" style="1" customWidth="1"/>
    <col min="2326" max="2326" width="9.625" style="1" customWidth="1"/>
    <col min="2327" max="2327" width="8.875" style="1" customWidth="1"/>
    <col min="2328" max="2328" width="10.375" style="1" customWidth="1"/>
    <col min="2329" max="2329" width="5.75" style="1" bestFit="1" customWidth="1"/>
    <col min="2330" max="2330" width="9.125" style="1"/>
    <col min="2331" max="2331" width="7.25" style="1" customWidth="1"/>
    <col min="2332" max="2332" width="7" style="1" customWidth="1"/>
    <col min="2333" max="2333" width="8.625" style="1" customWidth="1"/>
    <col min="2334" max="2334" width="0" style="1" hidden="1" customWidth="1"/>
    <col min="2335" max="2560" width="9.125" style="1"/>
    <col min="2561" max="2561" width="5.125" style="1" customWidth="1"/>
    <col min="2562" max="2563" width="0" style="1" hidden="1" customWidth="1"/>
    <col min="2564" max="2564" width="9.25" style="1" customWidth="1"/>
    <col min="2565" max="2565" width="0" style="1" hidden="1" customWidth="1"/>
    <col min="2566" max="2566" width="10.375" style="1" customWidth="1"/>
    <col min="2567" max="2567" width="10.125" style="1" customWidth="1"/>
    <col min="2568" max="2568" width="7.75" style="1" bestFit="1" customWidth="1"/>
    <col min="2569" max="2569" width="8.875" style="1" bestFit="1" customWidth="1"/>
    <col min="2570" max="2581" width="6.125" style="1" customWidth="1"/>
    <col min="2582" max="2582" width="9.625" style="1" customWidth="1"/>
    <col min="2583" max="2583" width="8.875" style="1" customWidth="1"/>
    <col min="2584" max="2584" width="10.375" style="1" customWidth="1"/>
    <col min="2585" max="2585" width="5.75" style="1" bestFit="1" customWidth="1"/>
    <col min="2586" max="2586" width="9.125" style="1"/>
    <col min="2587" max="2587" width="7.25" style="1" customWidth="1"/>
    <col min="2588" max="2588" width="7" style="1" customWidth="1"/>
    <col min="2589" max="2589" width="8.625" style="1" customWidth="1"/>
    <col min="2590" max="2590" width="0" style="1" hidden="1" customWidth="1"/>
    <col min="2591" max="2816" width="9.125" style="1"/>
    <col min="2817" max="2817" width="5.125" style="1" customWidth="1"/>
    <col min="2818" max="2819" width="0" style="1" hidden="1" customWidth="1"/>
    <col min="2820" max="2820" width="9.25" style="1" customWidth="1"/>
    <col min="2821" max="2821" width="0" style="1" hidden="1" customWidth="1"/>
    <col min="2822" max="2822" width="10.375" style="1" customWidth="1"/>
    <col min="2823" max="2823" width="10.125" style="1" customWidth="1"/>
    <col min="2824" max="2824" width="7.75" style="1" bestFit="1" customWidth="1"/>
    <col min="2825" max="2825" width="8.875" style="1" bestFit="1" customWidth="1"/>
    <col min="2826" max="2837" width="6.125" style="1" customWidth="1"/>
    <col min="2838" max="2838" width="9.625" style="1" customWidth="1"/>
    <col min="2839" max="2839" width="8.875" style="1" customWidth="1"/>
    <col min="2840" max="2840" width="10.375" style="1" customWidth="1"/>
    <col min="2841" max="2841" width="5.75" style="1" bestFit="1" customWidth="1"/>
    <col min="2842" max="2842" width="9.125" style="1"/>
    <col min="2843" max="2843" width="7.25" style="1" customWidth="1"/>
    <col min="2844" max="2844" width="7" style="1" customWidth="1"/>
    <col min="2845" max="2845" width="8.625" style="1" customWidth="1"/>
    <col min="2846" max="2846" width="0" style="1" hidden="1" customWidth="1"/>
    <col min="2847" max="3072" width="9.125" style="1"/>
    <col min="3073" max="3073" width="5.125" style="1" customWidth="1"/>
    <col min="3074" max="3075" width="0" style="1" hidden="1" customWidth="1"/>
    <col min="3076" max="3076" width="9.25" style="1" customWidth="1"/>
    <col min="3077" max="3077" width="0" style="1" hidden="1" customWidth="1"/>
    <col min="3078" max="3078" width="10.375" style="1" customWidth="1"/>
    <col min="3079" max="3079" width="10.125" style="1" customWidth="1"/>
    <col min="3080" max="3080" width="7.75" style="1" bestFit="1" customWidth="1"/>
    <col min="3081" max="3081" width="8.875" style="1" bestFit="1" customWidth="1"/>
    <col min="3082" max="3093" width="6.125" style="1" customWidth="1"/>
    <col min="3094" max="3094" width="9.625" style="1" customWidth="1"/>
    <col min="3095" max="3095" width="8.875" style="1" customWidth="1"/>
    <col min="3096" max="3096" width="10.375" style="1" customWidth="1"/>
    <col min="3097" max="3097" width="5.75" style="1" bestFit="1" customWidth="1"/>
    <col min="3098" max="3098" width="9.125" style="1"/>
    <col min="3099" max="3099" width="7.25" style="1" customWidth="1"/>
    <col min="3100" max="3100" width="7" style="1" customWidth="1"/>
    <col min="3101" max="3101" width="8.625" style="1" customWidth="1"/>
    <col min="3102" max="3102" width="0" style="1" hidden="1" customWidth="1"/>
    <col min="3103" max="3328" width="9.125" style="1"/>
    <col min="3329" max="3329" width="5.125" style="1" customWidth="1"/>
    <col min="3330" max="3331" width="0" style="1" hidden="1" customWidth="1"/>
    <col min="3332" max="3332" width="9.25" style="1" customWidth="1"/>
    <col min="3333" max="3333" width="0" style="1" hidden="1" customWidth="1"/>
    <col min="3334" max="3334" width="10.375" style="1" customWidth="1"/>
    <col min="3335" max="3335" width="10.125" style="1" customWidth="1"/>
    <col min="3336" max="3336" width="7.75" style="1" bestFit="1" customWidth="1"/>
    <col min="3337" max="3337" width="8.875" style="1" bestFit="1" customWidth="1"/>
    <col min="3338" max="3349" width="6.125" style="1" customWidth="1"/>
    <col min="3350" max="3350" width="9.625" style="1" customWidth="1"/>
    <col min="3351" max="3351" width="8.875" style="1" customWidth="1"/>
    <col min="3352" max="3352" width="10.375" style="1" customWidth="1"/>
    <col min="3353" max="3353" width="5.75" style="1" bestFit="1" customWidth="1"/>
    <col min="3354" max="3354" width="9.125" style="1"/>
    <col min="3355" max="3355" width="7.25" style="1" customWidth="1"/>
    <col min="3356" max="3356" width="7" style="1" customWidth="1"/>
    <col min="3357" max="3357" width="8.625" style="1" customWidth="1"/>
    <col min="3358" max="3358" width="0" style="1" hidden="1" customWidth="1"/>
    <col min="3359" max="3584" width="9.125" style="1"/>
    <col min="3585" max="3585" width="5.125" style="1" customWidth="1"/>
    <col min="3586" max="3587" width="0" style="1" hidden="1" customWidth="1"/>
    <col min="3588" max="3588" width="9.25" style="1" customWidth="1"/>
    <col min="3589" max="3589" width="0" style="1" hidden="1" customWidth="1"/>
    <col min="3590" max="3590" width="10.375" style="1" customWidth="1"/>
    <col min="3591" max="3591" width="10.125" style="1" customWidth="1"/>
    <col min="3592" max="3592" width="7.75" style="1" bestFit="1" customWidth="1"/>
    <col min="3593" max="3593" width="8.875" style="1" bestFit="1" customWidth="1"/>
    <col min="3594" max="3605" width="6.125" style="1" customWidth="1"/>
    <col min="3606" max="3606" width="9.625" style="1" customWidth="1"/>
    <col min="3607" max="3607" width="8.875" style="1" customWidth="1"/>
    <col min="3608" max="3608" width="10.375" style="1" customWidth="1"/>
    <col min="3609" max="3609" width="5.75" style="1" bestFit="1" customWidth="1"/>
    <col min="3610" max="3610" width="9.125" style="1"/>
    <col min="3611" max="3611" width="7.25" style="1" customWidth="1"/>
    <col min="3612" max="3612" width="7" style="1" customWidth="1"/>
    <col min="3613" max="3613" width="8.625" style="1" customWidth="1"/>
    <col min="3614" max="3614" width="0" style="1" hidden="1" customWidth="1"/>
    <col min="3615" max="3840" width="9.125" style="1"/>
    <col min="3841" max="3841" width="5.125" style="1" customWidth="1"/>
    <col min="3842" max="3843" width="0" style="1" hidden="1" customWidth="1"/>
    <col min="3844" max="3844" width="9.25" style="1" customWidth="1"/>
    <col min="3845" max="3845" width="0" style="1" hidden="1" customWidth="1"/>
    <col min="3846" max="3846" width="10.375" style="1" customWidth="1"/>
    <col min="3847" max="3847" width="10.125" style="1" customWidth="1"/>
    <col min="3848" max="3848" width="7.75" style="1" bestFit="1" customWidth="1"/>
    <col min="3849" max="3849" width="8.875" style="1" bestFit="1" customWidth="1"/>
    <col min="3850" max="3861" width="6.125" style="1" customWidth="1"/>
    <col min="3862" max="3862" width="9.625" style="1" customWidth="1"/>
    <col min="3863" max="3863" width="8.875" style="1" customWidth="1"/>
    <col min="3864" max="3864" width="10.375" style="1" customWidth="1"/>
    <col min="3865" max="3865" width="5.75" style="1" bestFit="1" customWidth="1"/>
    <col min="3866" max="3866" width="9.125" style="1"/>
    <col min="3867" max="3867" width="7.25" style="1" customWidth="1"/>
    <col min="3868" max="3868" width="7" style="1" customWidth="1"/>
    <col min="3869" max="3869" width="8.625" style="1" customWidth="1"/>
    <col min="3870" max="3870" width="0" style="1" hidden="1" customWidth="1"/>
    <col min="3871" max="4096" width="9.125" style="1"/>
    <col min="4097" max="4097" width="5.125" style="1" customWidth="1"/>
    <col min="4098" max="4099" width="0" style="1" hidden="1" customWidth="1"/>
    <col min="4100" max="4100" width="9.25" style="1" customWidth="1"/>
    <col min="4101" max="4101" width="0" style="1" hidden="1" customWidth="1"/>
    <col min="4102" max="4102" width="10.375" style="1" customWidth="1"/>
    <col min="4103" max="4103" width="10.125" style="1" customWidth="1"/>
    <col min="4104" max="4104" width="7.75" style="1" bestFit="1" customWidth="1"/>
    <col min="4105" max="4105" width="8.875" style="1" bestFit="1" customWidth="1"/>
    <col min="4106" max="4117" width="6.125" style="1" customWidth="1"/>
    <col min="4118" max="4118" width="9.625" style="1" customWidth="1"/>
    <col min="4119" max="4119" width="8.875" style="1" customWidth="1"/>
    <col min="4120" max="4120" width="10.375" style="1" customWidth="1"/>
    <col min="4121" max="4121" width="5.75" style="1" bestFit="1" customWidth="1"/>
    <col min="4122" max="4122" width="9.125" style="1"/>
    <col min="4123" max="4123" width="7.25" style="1" customWidth="1"/>
    <col min="4124" max="4124" width="7" style="1" customWidth="1"/>
    <col min="4125" max="4125" width="8.625" style="1" customWidth="1"/>
    <col min="4126" max="4126" width="0" style="1" hidden="1" customWidth="1"/>
    <col min="4127" max="4352" width="9.125" style="1"/>
    <col min="4353" max="4353" width="5.125" style="1" customWidth="1"/>
    <col min="4354" max="4355" width="0" style="1" hidden="1" customWidth="1"/>
    <col min="4356" max="4356" width="9.25" style="1" customWidth="1"/>
    <col min="4357" max="4357" width="0" style="1" hidden="1" customWidth="1"/>
    <col min="4358" max="4358" width="10.375" style="1" customWidth="1"/>
    <col min="4359" max="4359" width="10.125" style="1" customWidth="1"/>
    <col min="4360" max="4360" width="7.75" style="1" bestFit="1" customWidth="1"/>
    <col min="4361" max="4361" width="8.875" style="1" bestFit="1" customWidth="1"/>
    <col min="4362" max="4373" width="6.125" style="1" customWidth="1"/>
    <col min="4374" max="4374" width="9.625" style="1" customWidth="1"/>
    <col min="4375" max="4375" width="8.875" style="1" customWidth="1"/>
    <col min="4376" max="4376" width="10.375" style="1" customWidth="1"/>
    <col min="4377" max="4377" width="5.75" style="1" bestFit="1" customWidth="1"/>
    <col min="4378" max="4378" width="9.125" style="1"/>
    <col min="4379" max="4379" width="7.25" style="1" customWidth="1"/>
    <col min="4380" max="4380" width="7" style="1" customWidth="1"/>
    <col min="4381" max="4381" width="8.625" style="1" customWidth="1"/>
    <col min="4382" max="4382" width="0" style="1" hidden="1" customWidth="1"/>
    <col min="4383" max="4608" width="9.125" style="1"/>
    <col min="4609" max="4609" width="5.125" style="1" customWidth="1"/>
    <col min="4610" max="4611" width="0" style="1" hidden="1" customWidth="1"/>
    <col min="4612" max="4612" width="9.25" style="1" customWidth="1"/>
    <col min="4613" max="4613" width="0" style="1" hidden="1" customWidth="1"/>
    <col min="4614" max="4614" width="10.375" style="1" customWidth="1"/>
    <col min="4615" max="4615" width="10.125" style="1" customWidth="1"/>
    <col min="4616" max="4616" width="7.75" style="1" bestFit="1" customWidth="1"/>
    <col min="4617" max="4617" width="8.875" style="1" bestFit="1" customWidth="1"/>
    <col min="4618" max="4629" width="6.125" style="1" customWidth="1"/>
    <col min="4630" max="4630" width="9.625" style="1" customWidth="1"/>
    <col min="4631" max="4631" width="8.875" style="1" customWidth="1"/>
    <col min="4632" max="4632" width="10.375" style="1" customWidth="1"/>
    <col min="4633" max="4633" width="5.75" style="1" bestFit="1" customWidth="1"/>
    <col min="4634" max="4634" width="9.125" style="1"/>
    <col min="4635" max="4635" width="7.25" style="1" customWidth="1"/>
    <col min="4636" max="4636" width="7" style="1" customWidth="1"/>
    <col min="4637" max="4637" width="8.625" style="1" customWidth="1"/>
    <col min="4638" max="4638" width="0" style="1" hidden="1" customWidth="1"/>
    <col min="4639" max="4864" width="9.125" style="1"/>
    <col min="4865" max="4865" width="5.125" style="1" customWidth="1"/>
    <col min="4866" max="4867" width="0" style="1" hidden="1" customWidth="1"/>
    <col min="4868" max="4868" width="9.25" style="1" customWidth="1"/>
    <col min="4869" max="4869" width="0" style="1" hidden="1" customWidth="1"/>
    <col min="4870" max="4870" width="10.375" style="1" customWidth="1"/>
    <col min="4871" max="4871" width="10.125" style="1" customWidth="1"/>
    <col min="4872" max="4872" width="7.75" style="1" bestFit="1" customWidth="1"/>
    <col min="4873" max="4873" width="8.875" style="1" bestFit="1" customWidth="1"/>
    <col min="4874" max="4885" width="6.125" style="1" customWidth="1"/>
    <col min="4886" max="4886" width="9.625" style="1" customWidth="1"/>
    <col min="4887" max="4887" width="8.875" style="1" customWidth="1"/>
    <col min="4888" max="4888" width="10.375" style="1" customWidth="1"/>
    <col min="4889" max="4889" width="5.75" style="1" bestFit="1" customWidth="1"/>
    <col min="4890" max="4890" width="9.125" style="1"/>
    <col min="4891" max="4891" width="7.25" style="1" customWidth="1"/>
    <col min="4892" max="4892" width="7" style="1" customWidth="1"/>
    <col min="4893" max="4893" width="8.625" style="1" customWidth="1"/>
    <col min="4894" max="4894" width="0" style="1" hidden="1" customWidth="1"/>
    <col min="4895" max="5120" width="9.125" style="1"/>
    <col min="5121" max="5121" width="5.125" style="1" customWidth="1"/>
    <col min="5122" max="5123" width="0" style="1" hidden="1" customWidth="1"/>
    <col min="5124" max="5124" width="9.25" style="1" customWidth="1"/>
    <col min="5125" max="5125" width="0" style="1" hidden="1" customWidth="1"/>
    <col min="5126" max="5126" width="10.375" style="1" customWidth="1"/>
    <col min="5127" max="5127" width="10.125" style="1" customWidth="1"/>
    <col min="5128" max="5128" width="7.75" style="1" bestFit="1" customWidth="1"/>
    <col min="5129" max="5129" width="8.875" style="1" bestFit="1" customWidth="1"/>
    <col min="5130" max="5141" width="6.125" style="1" customWidth="1"/>
    <col min="5142" max="5142" width="9.625" style="1" customWidth="1"/>
    <col min="5143" max="5143" width="8.875" style="1" customWidth="1"/>
    <col min="5144" max="5144" width="10.375" style="1" customWidth="1"/>
    <col min="5145" max="5145" width="5.75" style="1" bestFit="1" customWidth="1"/>
    <col min="5146" max="5146" width="9.125" style="1"/>
    <col min="5147" max="5147" width="7.25" style="1" customWidth="1"/>
    <col min="5148" max="5148" width="7" style="1" customWidth="1"/>
    <col min="5149" max="5149" width="8.625" style="1" customWidth="1"/>
    <col min="5150" max="5150" width="0" style="1" hidden="1" customWidth="1"/>
    <col min="5151" max="5376" width="9.125" style="1"/>
    <col min="5377" max="5377" width="5.125" style="1" customWidth="1"/>
    <col min="5378" max="5379" width="0" style="1" hidden="1" customWidth="1"/>
    <col min="5380" max="5380" width="9.25" style="1" customWidth="1"/>
    <col min="5381" max="5381" width="0" style="1" hidden="1" customWidth="1"/>
    <col min="5382" max="5382" width="10.375" style="1" customWidth="1"/>
    <col min="5383" max="5383" width="10.125" style="1" customWidth="1"/>
    <col min="5384" max="5384" width="7.75" style="1" bestFit="1" customWidth="1"/>
    <col min="5385" max="5385" width="8.875" style="1" bestFit="1" customWidth="1"/>
    <col min="5386" max="5397" width="6.125" style="1" customWidth="1"/>
    <col min="5398" max="5398" width="9.625" style="1" customWidth="1"/>
    <col min="5399" max="5399" width="8.875" style="1" customWidth="1"/>
    <col min="5400" max="5400" width="10.375" style="1" customWidth="1"/>
    <col min="5401" max="5401" width="5.75" style="1" bestFit="1" customWidth="1"/>
    <col min="5402" max="5402" width="9.125" style="1"/>
    <col min="5403" max="5403" width="7.25" style="1" customWidth="1"/>
    <col min="5404" max="5404" width="7" style="1" customWidth="1"/>
    <col min="5405" max="5405" width="8.625" style="1" customWidth="1"/>
    <col min="5406" max="5406" width="0" style="1" hidden="1" customWidth="1"/>
    <col min="5407" max="5632" width="9.125" style="1"/>
    <col min="5633" max="5633" width="5.125" style="1" customWidth="1"/>
    <col min="5634" max="5635" width="0" style="1" hidden="1" customWidth="1"/>
    <col min="5636" max="5636" width="9.25" style="1" customWidth="1"/>
    <col min="5637" max="5637" width="0" style="1" hidden="1" customWidth="1"/>
    <col min="5638" max="5638" width="10.375" style="1" customWidth="1"/>
    <col min="5639" max="5639" width="10.125" style="1" customWidth="1"/>
    <col min="5640" max="5640" width="7.75" style="1" bestFit="1" customWidth="1"/>
    <col min="5641" max="5641" width="8.875" style="1" bestFit="1" customWidth="1"/>
    <col min="5642" max="5653" width="6.125" style="1" customWidth="1"/>
    <col min="5654" max="5654" width="9.625" style="1" customWidth="1"/>
    <col min="5655" max="5655" width="8.875" style="1" customWidth="1"/>
    <col min="5656" max="5656" width="10.375" style="1" customWidth="1"/>
    <col min="5657" max="5657" width="5.75" style="1" bestFit="1" customWidth="1"/>
    <col min="5658" max="5658" width="9.125" style="1"/>
    <col min="5659" max="5659" width="7.25" style="1" customWidth="1"/>
    <col min="5660" max="5660" width="7" style="1" customWidth="1"/>
    <col min="5661" max="5661" width="8.625" style="1" customWidth="1"/>
    <col min="5662" max="5662" width="0" style="1" hidden="1" customWidth="1"/>
    <col min="5663" max="5888" width="9.125" style="1"/>
    <col min="5889" max="5889" width="5.125" style="1" customWidth="1"/>
    <col min="5890" max="5891" width="0" style="1" hidden="1" customWidth="1"/>
    <col min="5892" max="5892" width="9.25" style="1" customWidth="1"/>
    <col min="5893" max="5893" width="0" style="1" hidden="1" customWidth="1"/>
    <col min="5894" max="5894" width="10.375" style="1" customWidth="1"/>
    <col min="5895" max="5895" width="10.125" style="1" customWidth="1"/>
    <col min="5896" max="5896" width="7.75" style="1" bestFit="1" customWidth="1"/>
    <col min="5897" max="5897" width="8.875" style="1" bestFit="1" customWidth="1"/>
    <col min="5898" max="5909" width="6.125" style="1" customWidth="1"/>
    <col min="5910" max="5910" width="9.625" style="1" customWidth="1"/>
    <col min="5911" max="5911" width="8.875" style="1" customWidth="1"/>
    <col min="5912" max="5912" width="10.375" style="1" customWidth="1"/>
    <col min="5913" max="5913" width="5.75" style="1" bestFit="1" customWidth="1"/>
    <col min="5914" max="5914" width="9.125" style="1"/>
    <col min="5915" max="5915" width="7.25" style="1" customWidth="1"/>
    <col min="5916" max="5916" width="7" style="1" customWidth="1"/>
    <col min="5917" max="5917" width="8.625" style="1" customWidth="1"/>
    <col min="5918" max="5918" width="0" style="1" hidden="1" customWidth="1"/>
    <col min="5919" max="6144" width="9.125" style="1"/>
    <col min="6145" max="6145" width="5.125" style="1" customWidth="1"/>
    <col min="6146" max="6147" width="0" style="1" hidden="1" customWidth="1"/>
    <col min="6148" max="6148" width="9.25" style="1" customWidth="1"/>
    <col min="6149" max="6149" width="0" style="1" hidden="1" customWidth="1"/>
    <col min="6150" max="6150" width="10.375" style="1" customWidth="1"/>
    <col min="6151" max="6151" width="10.125" style="1" customWidth="1"/>
    <col min="6152" max="6152" width="7.75" style="1" bestFit="1" customWidth="1"/>
    <col min="6153" max="6153" width="8.875" style="1" bestFit="1" customWidth="1"/>
    <col min="6154" max="6165" width="6.125" style="1" customWidth="1"/>
    <col min="6166" max="6166" width="9.625" style="1" customWidth="1"/>
    <col min="6167" max="6167" width="8.875" style="1" customWidth="1"/>
    <col min="6168" max="6168" width="10.375" style="1" customWidth="1"/>
    <col min="6169" max="6169" width="5.75" style="1" bestFit="1" customWidth="1"/>
    <col min="6170" max="6170" width="9.125" style="1"/>
    <col min="6171" max="6171" width="7.25" style="1" customWidth="1"/>
    <col min="6172" max="6172" width="7" style="1" customWidth="1"/>
    <col min="6173" max="6173" width="8.625" style="1" customWidth="1"/>
    <col min="6174" max="6174" width="0" style="1" hidden="1" customWidth="1"/>
    <col min="6175" max="6400" width="9.125" style="1"/>
    <col min="6401" max="6401" width="5.125" style="1" customWidth="1"/>
    <col min="6402" max="6403" width="0" style="1" hidden="1" customWidth="1"/>
    <col min="6404" max="6404" width="9.25" style="1" customWidth="1"/>
    <col min="6405" max="6405" width="0" style="1" hidden="1" customWidth="1"/>
    <col min="6406" max="6406" width="10.375" style="1" customWidth="1"/>
    <col min="6407" max="6407" width="10.125" style="1" customWidth="1"/>
    <col min="6408" max="6408" width="7.75" style="1" bestFit="1" customWidth="1"/>
    <col min="6409" max="6409" width="8.875" style="1" bestFit="1" customWidth="1"/>
    <col min="6410" max="6421" width="6.125" style="1" customWidth="1"/>
    <col min="6422" max="6422" width="9.625" style="1" customWidth="1"/>
    <col min="6423" max="6423" width="8.875" style="1" customWidth="1"/>
    <col min="6424" max="6424" width="10.375" style="1" customWidth="1"/>
    <col min="6425" max="6425" width="5.75" style="1" bestFit="1" customWidth="1"/>
    <col min="6426" max="6426" width="9.125" style="1"/>
    <col min="6427" max="6427" width="7.25" style="1" customWidth="1"/>
    <col min="6428" max="6428" width="7" style="1" customWidth="1"/>
    <col min="6429" max="6429" width="8.625" style="1" customWidth="1"/>
    <col min="6430" max="6430" width="0" style="1" hidden="1" customWidth="1"/>
    <col min="6431" max="6656" width="9.125" style="1"/>
    <col min="6657" max="6657" width="5.125" style="1" customWidth="1"/>
    <col min="6658" max="6659" width="0" style="1" hidden="1" customWidth="1"/>
    <col min="6660" max="6660" width="9.25" style="1" customWidth="1"/>
    <col min="6661" max="6661" width="0" style="1" hidden="1" customWidth="1"/>
    <col min="6662" max="6662" width="10.375" style="1" customWidth="1"/>
    <col min="6663" max="6663" width="10.125" style="1" customWidth="1"/>
    <col min="6664" max="6664" width="7.75" style="1" bestFit="1" customWidth="1"/>
    <col min="6665" max="6665" width="8.875" style="1" bestFit="1" customWidth="1"/>
    <col min="6666" max="6677" width="6.125" style="1" customWidth="1"/>
    <col min="6678" max="6678" width="9.625" style="1" customWidth="1"/>
    <col min="6679" max="6679" width="8.875" style="1" customWidth="1"/>
    <col min="6680" max="6680" width="10.375" style="1" customWidth="1"/>
    <col min="6681" max="6681" width="5.75" style="1" bestFit="1" customWidth="1"/>
    <col min="6682" max="6682" width="9.125" style="1"/>
    <col min="6683" max="6683" width="7.25" style="1" customWidth="1"/>
    <col min="6684" max="6684" width="7" style="1" customWidth="1"/>
    <col min="6685" max="6685" width="8.625" style="1" customWidth="1"/>
    <col min="6686" max="6686" width="0" style="1" hidden="1" customWidth="1"/>
    <col min="6687" max="6912" width="9.125" style="1"/>
    <col min="6913" max="6913" width="5.125" style="1" customWidth="1"/>
    <col min="6914" max="6915" width="0" style="1" hidden="1" customWidth="1"/>
    <col min="6916" max="6916" width="9.25" style="1" customWidth="1"/>
    <col min="6917" max="6917" width="0" style="1" hidden="1" customWidth="1"/>
    <col min="6918" max="6918" width="10.375" style="1" customWidth="1"/>
    <col min="6919" max="6919" width="10.125" style="1" customWidth="1"/>
    <col min="6920" max="6920" width="7.75" style="1" bestFit="1" customWidth="1"/>
    <col min="6921" max="6921" width="8.875" style="1" bestFit="1" customWidth="1"/>
    <col min="6922" max="6933" width="6.125" style="1" customWidth="1"/>
    <col min="6934" max="6934" width="9.625" style="1" customWidth="1"/>
    <col min="6935" max="6935" width="8.875" style="1" customWidth="1"/>
    <col min="6936" max="6936" width="10.375" style="1" customWidth="1"/>
    <col min="6937" max="6937" width="5.75" style="1" bestFit="1" customWidth="1"/>
    <col min="6938" max="6938" width="9.125" style="1"/>
    <col min="6939" max="6939" width="7.25" style="1" customWidth="1"/>
    <col min="6940" max="6940" width="7" style="1" customWidth="1"/>
    <col min="6941" max="6941" width="8.625" style="1" customWidth="1"/>
    <col min="6942" max="6942" width="0" style="1" hidden="1" customWidth="1"/>
    <col min="6943" max="7168" width="9.125" style="1"/>
    <col min="7169" max="7169" width="5.125" style="1" customWidth="1"/>
    <col min="7170" max="7171" width="0" style="1" hidden="1" customWidth="1"/>
    <col min="7172" max="7172" width="9.25" style="1" customWidth="1"/>
    <col min="7173" max="7173" width="0" style="1" hidden="1" customWidth="1"/>
    <col min="7174" max="7174" width="10.375" style="1" customWidth="1"/>
    <col min="7175" max="7175" width="10.125" style="1" customWidth="1"/>
    <col min="7176" max="7176" width="7.75" style="1" bestFit="1" customWidth="1"/>
    <col min="7177" max="7177" width="8.875" style="1" bestFit="1" customWidth="1"/>
    <col min="7178" max="7189" width="6.125" style="1" customWidth="1"/>
    <col min="7190" max="7190" width="9.625" style="1" customWidth="1"/>
    <col min="7191" max="7191" width="8.875" style="1" customWidth="1"/>
    <col min="7192" max="7192" width="10.375" style="1" customWidth="1"/>
    <col min="7193" max="7193" width="5.75" style="1" bestFit="1" customWidth="1"/>
    <col min="7194" max="7194" width="9.125" style="1"/>
    <col min="7195" max="7195" width="7.25" style="1" customWidth="1"/>
    <col min="7196" max="7196" width="7" style="1" customWidth="1"/>
    <col min="7197" max="7197" width="8.625" style="1" customWidth="1"/>
    <col min="7198" max="7198" width="0" style="1" hidden="1" customWidth="1"/>
    <col min="7199" max="7424" width="9.125" style="1"/>
    <col min="7425" max="7425" width="5.125" style="1" customWidth="1"/>
    <col min="7426" max="7427" width="0" style="1" hidden="1" customWidth="1"/>
    <col min="7428" max="7428" width="9.25" style="1" customWidth="1"/>
    <col min="7429" max="7429" width="0" style="1" hidden="1" customWidth="1"/>
    <col min="7430" max="7430" width="10.375" style="1" customWidth="1"/>
    <col min="7431" max="7431" width="10.125" style="1" customWidth="1"/>
    <col min="7432" max="7432" width="7.75" style="1" bestFit="1" customWidth="1"/>
    <col min="7433" max="7433" width="8.875" style="1" bestFit="1" customWidth="1"/>
    <col min="7434" max="7445" width="6.125" style="1" customWidth="1"/>
    <col min="7446" max="7446" width="9.625" style="1" customWidth="1"/>
    <col min="7447" max="7447" width="8.875" style="1" customWidth="1"/>
    <col min="7448" max="7448" width="10.375" style="1" customWidth="1"/>
    <col min="7449" max="7449" width="5.75" style="1" bestFit="1" customWidth="1"/>
    <col min="7450" max="7450" width="9.125" style="1"/>
    <col min="7451" max="7451" width="7.25" style="1" customWidth="1"/>
    <col min="7452" max="7452" width="7" style="1" customWidth="1"/>
    <col min="7453" max="7453" width="8.625" style="1" customWidth="1"/>
    <col min="7454" max="7454" width="0" style="1" hidden="1" customWidth="1"/>
    <col min="7455" max="7680" width="9.125" style="1"/>
    <col min="7681" max="7681" width="5.125" style="1" customWidth="1"/>
    <col min="7682" max="7683" width="0" style="1" hidden="1" customWidth="1"/>
    <col min="7684" max="7684" width="9.25" style="1" customWidth="1"/>
    <col min="7685" max="7685" width="0" style="1" hidden="1" customWidth="1"/>
    <col min="7686" max="7686" width="10.375" style="1" customWidth="1"/>
    <col min="7687" max="7687" width="10.125" style="1" customWidth="1"/>
    <col min="7688" max="7688" width="7.75" style="1" bestFit="1" customWidth="1"/>
    <col min="7689" max="7689" width="8.875" style="1" bestFit="1" customWidth="1"/>
    <col min="7690" max="7701" width="6.125" style="1" customWidth="1"/>
    <col min="7702" max="7702" width="9.625" style="1" customWidth="1"/>
    <col min="7703" max="7703" width="8.875" style="1" customWidth="1"/>
    <col min="7704" max="7704" width="10.375" style="1" customWidth="1"/>
    <col min="7705" max="7705" width="5.75" style="1" bestFit="1" customWidth="1"/>
    <col min="7706" max="7706" width="9.125" style="1"/>
    <col min="7707" max="7707" width="7.25" style="1" customWidth="1"/>
    <col min="7708" max="7708" width="7" style="1" customWidth="1"/>
    <col min="7709" max="7709" width="8.625" style="1" customWidth="1"/>
    <col min="7710" max="7710" width="0" style="1" hidden="1" customWidth="1"/>
    <col min="7711" max="7936" width="9.125" style="1"/>
    <col min="7937" max="7937" width="5.125" style="1" customWidth="1"/>
    <col min="7938" max="7939" width="0" style="1" hidden="1" customWidth="1"/>
    <col min="7940" max="7940" width="9.25" style="1" customWidth="1"/>
    <col min="7941" max="7941" width="0" style="1" hidden="1" customWidth="1"/>
    <col min="7942" max="7942" width="10.375" style="1" customWidth="1"/>
    <col min="7943" max="7943" width="10.125" style="1" customWidth="1"/>
    <col min="7944" max="7944" width="7.75" style="1" bestFit="1" customWidth="1"/>
    <col min="7945" max="7945" width="8.875" style="1" bestFit="1" customWidth="1"/>
    <col min="7946" max="7957" width="6.125" style="1" customWidth="1"/>
    <col min="7958" max="7958" width="9.625" style="1" customWidth="1"/>
    <col min="7959" max="7959" width="8.875" style="1" customWidth="1"/>
    <col min="7960" max="7960" width="10.375" style="1" customWidth="1"/>
    <col min="7961" max="7961" width="5.75" style="1" bestFit="1" customWidth="1"/>
    <col min="7962" max="7962" width="9.125" style="1"/>
    <col min="7963" max="7963" width="7.25" style="1" customWidth="1"/>
    <col min="7964" max="7964" width="7" style="1" customWidth="1"/>
    <col min="7965" max="7965" width="8.625" style="1" customWidth="1"/>
    <col min="7966" max="7966" width="0" style="1" hidden="1" customWidth="1"/>
    <col min="7967" max="8192" width="9.125" style="1"/>
    <col min="8193" max="8193" width="5.125" style="1" customWidth="1"/>
    <col min="8194" max="8195" width="0" style="1" hidden="1" customWidth="1"/>
    <col min="8196" max="8196" width="9.25" style="1" customWidth="1"/>
    <col min="8197" max="8197" width="0" style="1" hidden="1" customWidth="1"/>
    <col min="8198" max="8198" width="10.375" style="1" customWidth="1"/>
    <col min="8199" max="8199" width="10.125" style="1" customWidth="1"/>
    <col min="8200" max="8200" width="7.75" style="1" bestFit="1" customWidth="1"/>
    <col min="8201" max="8201" width="8.875" style="1" bestFit="1" customWidth="1"/>
    <col min="8202" max="8213" width="6.125" style="1" customWidth="1"/>
    <col min="8214" max="8214" width="9.625" style="1" customWidth="1"/>
    <col min="8215" max="8215" width="8.875" style="1" customWidth="1"/>
    <col min="8216" max="8216" width="10.375" style="1" customWidth="1"/>
    <col min="8217" max="8217" width="5.75" style="1" bestFit="1" customWidth="1"/>
    <col min="8218" max="8218" width="9.125" style="1"/>
    <col min="8219" max="8219" width="7.25" style="1" customWidth="1"/>
    <col min="8220" max="8220" width="7" style="1" customWidth="1"/>
    <col min="8221" max="8221" width="8.625" style="1" customWidth="1"/>
    <col min="8222" max="8222" width="0" style="1" hidden="1" customWidth="1"/>
    <col min="8223" max="8448" width="9.125" style="1"/>
    <col min="8449" max="8449" width="5.125" style="1" customWidth="1"/>
    <col min="8450" max="8451" width="0" style="1" hidden="1" customWidth="1"/>
    <col min="8452" max="8452" width="9.25" style="1" customWidth="1"/>
    <col min="8453" max="8453" width="0" style="1" hidden="1" customWidth="1"/>
    <col min="8454" max="8454" width="10.375" style="1" customWidth="1"/>
    <col min="8455" max="8455" width="10.125" style="1" customWidth="1"/>
    <col min="8456" max="8456" width="7.75" style="1" bestFit="1" customWidth="1"/>
    <col min="8457" max="8457" width="8.875" style="1" bestFit="1" customWidth="1"/>
    <col min="8458" max="8469" width="6.125" style="1" customWidth="1"/>
    <col min="8470" max="8470" width="9.625" style="1" customWidth="1"/>
    <col min="8471" max="8471" width="8.875" style="1" customWidth="1"/>
    <col min="8472" max="8472" width="10.375" style="1" customWidth="1"/>
    <col min="8473" max="8473" width="5.75" style="1" bestFit="1" customWidth="1"/>
    <col min="8474" max="8474" width="9.125" style="1"/>
    <col min="8475" max="8475" width="7.25" style="1" customWidth="1"/>
    <col min="8476" max="8476" width="7" style="1" customWidth="1"/>
    <col min="8477" max="8477" width="8.625" style="1" customWidth="1"/>
    <col min="8478" max="8478" width="0" style="1" hidden="1" customWidth="1"/>
    <col min="8479" max="8704" width="9.125" style="1"/>
    <col min="8705" max="8705" width="5.125" style="1" customWidth="1"/>
    <col min="8706" max="8707" width="0" style="1" hidden="1" customWidth="1"/>
    <col min="8708" max="8708" width="9.25" style="1" customWidth="1"/>
    <col min="8709" max="8709" width="0" style="1" hidden="1" customWidth="1"/>
    <col min="8710" max="8710" width="10.375" style="1" customWidth="1"/>
    <col min="8711" max="8711" width="10.125" style="1" customWidth="1"/>
    <col min="8712" max="8712" width="7.75" style="1" bestFit="1" customWidth="1"/>
    <col min="8713" max="8713" width="8.875" style="1" bestFit="1" customWidth="1"/>
    <col min="8714" max="8725" width="6.125" style="1" customWidth="1"/>
    <col min="8726" max="8726" width="9.625" style="1" customWidth="1"/>
    <col min="8727" max="8727" width="8.875" style="1" customWidth="1"/>
    <col min="8728" max="8728" width="10.375" style="1" customWidth="1"/>
    <col min="8729" max="8729" width="5.75" style="1" bestFit="1" customWidth="1"/>
    <col min="8730" max="8730" width="9.125" style="1"/>
    <col min="8731" max="8731" width="7.25" style="1" customWidth="1"/>
    <col min="8732" max="8732" width="7" style="1" customWidth="1"/>
    <col min="8733" max="8733" width="8.625" style="1" customWidth="1"/>
    <col min="8734" max="8734" width="0" style="1" hidden="1" customWidth="1"/>
    <col min="8735" max="8960" width="9.125" style="1"/>
    <col min="8961" max="8961" width="5.125" style="1" customWidth="1"/>
    <col min="8962" max="8963" width="0" style="1" hidden="1" customWidth="1"/>
    <col min="8964" max="8964" width="9.25" style="1" customWidth="1"/>
    <col min="8965" max="8965" width="0" style="1" hidden="1" customWidth="1"/>
    <col min="8966" max="8966" width="10.375" style="1" customWidth="1"/>
    <col min="8967" max="8967" width="10.125" style="1" customWidth="1"/>
    <col min="8968" max="8968" width="7.75" style="1" bestFit="1" customWidth="1"/>
    <col min="8969" max="8969" width="8.875" style="1" bestFit="1" customWidth="1"/>
    <col min="8970" max="8981" width="6.125" style="1" customWidth="1"/>
    <col min="8982" max="8982" width="9.625" style="1" customWidth="1"/>
    <col min="8983" max="8983" width="8.875" style="1" customWidth="1"/>
    <col min="8984" max="8984" width="10.375" style="1" customWidth="1"/>
    <col min="8985" max="8985" width="5.75" style="1" bestFit="1" customWidth="1"/>
    <col min="8986" max="8986" width="9.125" style="1"/>
    <col min="8987" max="8987" width="7.25" style="1" customWidth="1"/>
    <col min="8988" max="8988" width="7" style="1" customWidth="1"/>
    <col min="8989" max="8989" width="8.625" style="1" customWidth="1"/>
    <col min="8990" max="8990" width="0" style="1" hidden="1" customWidth="1"/>
    <col min="8991" max="9216" width="9.125" style="1"/>
    <col min="9217" max="9217" width="5.125" style="1" customWidth="1"/>
    <col min="9218" max="9219" width="0" style="1" hidden="1" customWidth="1"/>
    <col min="9220" max="9220" width="9.25" style="1" customWidth="1"/>
    <col min="9221" max="9221" width="0" style="1" hidden="1" customWidth="1"/>
    <col min="9222" max="9222" width="10.375" style="1" customWidth="1"/>
    <col min="9223" max="9223" width="10.125" style="1" customWidth="1"/>
    <col min="9224" max="9224" width="7.75" style="1" bestFit="1" customWidth="1"/>
    <col min="9225" max="9225" width="8.875" style="1" bestFit="1" customWidth="1"/>
    <col min="9226" max="9237" width="6.125" style="1" customWidth="1"/>
    <col min="9238" max="9238" width="9.625" style="1" customWidth="1"/>
    <col min="9239" max="9239" width="8.875" style="1" customWidth="1"/>
    <col min="9240" max="9240" width="10.375" style="1" customWidth="1"/>
    <col min="9241" max="9241" width="5.75" style="1" bestFit="1" customWidth="1"/>
    <col min="9242" max="9242" width="9.125" style="1"/>
    <col min="9243" max="9243" width="7.25" style="1" customWidth="1"/>
    <col min="9244" max="9244" width="7" style="1" customWidth="1"/>
    <col min="9245" max="9245" width="8.625" style="1" customWidth="1"/>
    <col min="9246" max="9246" width="0" style="1" hidden="1" customWidth="1"/>
    <col min="9247" max="9472" width="9.125" style="1"/>
    <col min="9473" max="9473" width="5.125" style="1" customWidth="1"/>
    <col min="9474" max="9475" width="0" style="1" hidden="1" customWidth="1"/>
    <col min="9476" max="9476" width="9.25" style="1" customWidth="1"/>
    <col min="9477" max="9477" width="0" style="1" hidden="1" customWidth="1"/>
    <col min="9478" max="9478" width="10.375" style="1" customWidth="1"/>
    <col min="9479" max="9479" width="10.125" style="1" customWidth="1"/>
    <col min="9480" max="9480" width="7.75" style="1" bestFit="1" customWidth="1"/>
    <col min="9481" max="9481" width="8.875" style="1" bestFit="1" customWidth="1"/>
    <col min="9482" max="9493" width="6.125" style="1" customWidth="1"/>
    <col min="9494" max="9494" width="9.625" style="1" customWidth="1"/>
    <col min="9495" max="9495" width="8.875" style="1" customWidth="1"/>
    <col min="9496" max="9496" width="10.375" style="1" customWidth="1"/>
    <col min="9497" max="9497" width="5.75" style="1" bestFit="1" customWidth="1"/>
    <col min="9498" max="9498" width="9.125" style="1"/>
    <col min="9499" max="9499" width="7.25" style="1" customWidth="1"/>
    <col min="9500" max="9500" width="7" style="1" customWidth="1"/>
    <col min="9501" max="9501" width="8.625" style="1" customWidth="1"/>
    <col min="9502" max="9502" width="0" style="1" hidden="1" customWidth="1"/>
    <col min="9503" max="9728" width="9.125" style="1"/>
    <col min="9729" max="9729" width="5.125" style="1" customWidth="1"/>
    <col min="9730" max="9731" width="0" style="1" hidden="1" customWidth="1"/>
    <col min="9732" max="9732" width="9.25" style="1" customWidth="1"/>
    <col min="9733" max="9733" width="0" style="1" hidden="1" customWidth="1"/>
    <col min="9734" max="9734" width="10.375" style="1" customWidth="1"/>
    <col min="9735" max="9735" width="10.125" style="1" customWidth="1"/>
    <col min="9736" max="9736" width="7.75" style="1" bestFit="1" customWidth="1"/>
    <col min="9737" max="9737" width="8.875" style="1" bestFit="1" customWidth="1"/>
    <col min="9738" max="9749" width="6.125" style="1" customWidth="1"/>
    <col min="9750" max="9750" width="9.625" style="1" customWidth="1"/>
    <col min="9751" max="9751" width="8.875" style="1" customWidth="1"/>
    <col min="9752" max="9752" width="10.375" style="1" customWidth="1"/>
    <col min="9753" max="9753" width="5.75" style="1" bestFit="1" customWidth="1"/>
    <col min="9754" max="9754" width="9.125" style="1"/>
    <col min="9755" max="9755" width="7.25" style="1" customWidth="1"/>
    <col min="9756" max="9756" width="7" style="1" customWidth="1"/>
    <col min="9757" max="9757" width="8.625" style="1" customWidth="1"/>
    <col min="9758" max="9758" width="0" style="1" hidden="1" customWidth="1"/>
    <col min="9759" max="9984" width="9.125" style="1"/>
    <col min="9985" max="9985" width="5.125" style="1" customWidth="1"/>
    <col min="9986" max="9987" width="0" style="1" hidden="1" customWidth="1"/>
    <col min="9988" max="9988" width="9.25" style="1" customWidth="1"/>
    <col min="9989" max="9989" width="0" style="1" hidden="1" customWidth="1"/>
    <col min="9990" max="9990" width="10.375" style="1" customWidth="1"/>
    <col min="9991" max="9991" width="10.125" style="1" customWidth="1"/>
    <col min="9992" max="9992" width="7.75" style="1" bestFit="1" customWidth="1"/>
    <col min="9993" max="9993" width="8.875" style="1" bestFit="1" customWidth="1"/>
    <col min="9994" max="10005" width="6.125" style="1" customWidth="1"/>
    <col min="10006" max="10006" width="9.625" style="1" customWidth="1"/>
    <col min="10007" max="10007" width="8.875" style="1" customWidth="1"/>
    <col min="10008" max="10008" width="10.375" style="1" customWidth="1"/>
    <col min="10009" max="10009" width="5.75" style="1" bestFit="1" customWidth="1"/>
    <col min="10010" max="10010" width="9.125" style="1"/>
    <col min="10011" max="10011" width="7.25" style="1" customWidth="1"/>
    <col min="10012" max="10012" width="7" style="1" customWidth="1"/>
    <col min="10013" max="10013" width="8.625" style="1" customWidth="1"/>
    <col min="10014" max="10014" width="0" style="1" hidden="1" customWidth="1"/>
    <col min="10015" max="10240" width="9.125" style="1"/>
    <col min="10241" max="10241" width="5.125" style="1" customWidth="1"/>
    <col min="10242" max="10243" width="0" style="1" hidden="1" customWidth="1"/>
    <col min="10244" max="10244" width="9.25" style="1" customWidth="1"/>
    <col min="10245" max="10245" width="0" style="1" hidden="1" customWidth="1"/>
    <col min="10246" max="10246" width="10.375" style="1" customWidth="1"/>
    <col min="10247" max="10247" width="10.125" style="1" customWidth="1"/>
    <col min="10248" max="10248" width="7.75" style="1" bestFit="1" customWidth="1"/>
    <col min="10249" max="10249" width="8.875" style="1" bestFit="1" customWidth="1"/>
    <col min="10250" max="10261" width="6.125" style="1" customWidth="1"/>
    <col min="10262" max="10262" width="9.625" style="1" customWidth="1"/>
    <col min="10263" max="10263" width="8.875" style="1" customWidth="1"/>
    <col min="10264" max="10264" width="10.375" style="1" customWidth="1"/>
    <col min="10265" max="10265" width="5.75" style="1" bestFit="1" customWidth="1"/>
    <col min="10266" max="10266" width="9.125" style="1"/>
    <col min="10267" max="10267" width="7.25" style="1" customWidth="1"/>
    <col min="10268" max="10268" width="7" style="1" customWidth="1"/>
    <col min="10269" max="10269" width="8.625" style="1" customWidth="1"/>
    <col min="10270" max="10270" width="0" style="1" hidden="1" customWidth="1"/>
    <col min="10271" max="10496" width="9.125" style="1"/>
    <col min="10497" max="10497" width="5.125" style="1" customWidth="1"/>
    <col min="10498" max="10499" width="0" style="1" hidden="1" customWidth="1"/>
    <col min="10500" max="10500" width="9.25" style="1" customWidth="1"/>
    <col min="10501" max="10501" width="0" style="1" hidden="1" customWidth="1"/>
    <col min="10502" max="10502" width="10.375" style="1" customWidth="1"/>
    <col min="10503" max="10503" width="10.125" style="1" customWidth="1"/>
    <col min="10504" max="10504" width="7.75" style="1" bestFit="1" customWidth="1"/>
    <col min="10505" max="10505" width="8.875" style="1" bestFit="1" customWidth="1"/>
    <col min="10506" max="10517" width="6.125" style="1" customWidth="1"/>
    <col min="10518" max="10518" width="9.625" style="1" customWidth="1"/>
    <col min="10519" max="10519" width="8.875" style="1" customWidth="1"/>
    <col min="10520" max="10520" width="10.375" style="1" customWidth="1"/>
    <col min="10521" max="10521" width="5.75" style="1" bestFit="1" customWidth="1"/>
    <col min="10522" max="10522" width="9.125" style="1"/>
    <col min="10523" max="10523" width="7.25" style="1" customWidth="1"/>
    <col min="10524" max="10524" width="7" style="1" customWidth="1"/>
    <col min="10525" max="10525" width="8.625" style="1" customWidth="1"/>
    <col min="10526" max="10526" width="0" style="1" hidden="1" customWidth="1"/>
    <col min="10527" max="10752" width="9.125" style="1"/>
    <col min="10753" max="10753" width="5.125" style="1" customWidth="1"/>
    <col min="10754" max="10755" width="0" style="1" hidden="1" customWidth="1"/>
    <col min="10756" max="10756" width="9.25" style="1" customWidth="1"/>
    <col min="10757" max="10757" width="0" style="1" hidden="1" customWidth="1"/>
    <col min="10758" max="10758" width="10.375" style="1" customWidth="1"/>
    <col min="10759" max="10759" width="10.125" style="1" customWidth="1"/>
    <col min="10760" max="10760" width="7.75" style="1" bestFit="1" customWidth="1"/>
    <col min="10761" max="10761" width="8.875" style="1" bestFit="1" customWidth="1"/>
    <col min="10762" max="10773" width="6.125" style="1" customWidth="1"/>
    <col min="10774" max="10774" width="9.625" style="1" customWidth="1"/>
    <col min="10775" max="10775" width="8.875" style="1" customWidth="1"/>
    <col min="10776" max="10776" width="10.375" style="1" customWidth="1"/>
    <col min="10777" max="10777" width="5.75" style="1" bestFit="1" customWidth="1"/>
    <col min="10778" max="10778" width="9.125" style="1"/>
    <col min="10779" max="10779" width="7.25" style="1" customWidth="1"/>
    <col min="10780" max="10780" width="7" style="1" customWidth="1"/>
    <col min="10781" max="10781" width="8.625" style="1" customWidth="1"/>
    <col min="10782" max="10782" width="0" style="1" hidden="1" customWidth="1"/>
    <col min="10783" max="11008" width="9.125" style="1"/>
    <col min="11009" max="11009" width="5.125" style="1" customWidth="1"/>
    <col min="11010" max="11011" width="0" style="1" hidden="1" customWidth="1"/>
    <col min="11012" max="11012" width="9.25" style="1" customWidth="1"/>
    <col min="11013" max="11013" width="0" style="1" hidden="1" customWidth="1"/>
    <col min="11014" max="11014" width="10.375" style="1" customWidth="1"/>
    <col min="11015" max="11015" width="10.125" style="1" customWidth="1"/>
    <col min="11016" max="11016" width="7.75" style="1" bestFit="1" customWidth="1"/>
    <col min="11017" max="11017" width="8.875" style="1" bestFit="1" customWidth="1"/>
    <col min="11018" max="11029" width="6.125" style="1" customWidth="1"/>
    <col min="11030" max="11030" width="9.625" style="1" customWidth="1"/>
    <col min="11031" max="11031" width="8.875" style="1" customWidth="1"/>
    <col min="11032" max="11032" width="10.375" style="1" customWidth="1"/>
    <col min="11033" max="11033" width="5.75" style="1" bestFit="1" customWidth="1"/>
    <col min="11034" max="11034" width="9.125" style="1"/>
    <col min="11035" max="11035" width="7.25" style="1" customWidth="1"/>
    <col min="11036" max="11036" width="7" style="1" customWidth="1"/>
    <col min="11037" max="11037" width="8.625" style="1" customWidth="1"/>
    <col min="11038" max="11038" width="0" style="1" hidden="1" customWidth="1"/>
    <col min="11039" max="11264" width="9.125" style="1"/>
    <col min="11265" max="11265" width="5.125" style="1" customWidth="1"/>
    <col min="11266" max="11267" width="0" style="1" hidden="1" customWidth="1"/>
    <col min="11268" max="11268" width="9.25" style="1" customWidth="1"/>
    <col min="11269" max="11269" width="0" style="1" hidden="1" customWidth="1"/>
    <col min="11270" max="11270" width="10.375" style="1" customWidth="1"/>
    <col min="11271" max="11271" width="10.125" style="1" customWidth="1"/>
    <col min="11272" max="11272" width="7.75" style="1" bestFit="1" customWidth="1"/>
    <col min="11273" max="11273" width="8.875" style="1" bestFit="1" customWidth="1"/>
    <col min="11274" max="11285" width="6.125" style="1" customWidth="1"/>
    <col min="11286" max="11286" width="9.625" style="1" customWidth="1"/>
    <col min="11287" max="11287" width="8.875" style="1" customWidth="1"/>
    <col min="11288" max="11288" width="10.375" style="1" customWidth="1"/>
    <col min="11289" max="11289" width="5.75" style="1" bestFit="1" customWidth="1"/>
    <col min="11290" max="11290" width="9.125" style="1"/>
    <col min="11291" max="11291" width="7.25" style="1" customWidth="1"/>
    <col min="11292" max="11292" width="7" style="1" customWidth="1"/>
    <col min="11293" max="11293" width="8.625" style="1" customWidth="1"/>
    <col min="11294" max="11294" width="0" style="1" hidden="1" customWidth="1"/>
    <col min="11295" max="11520" width="9.125" style="1"/>
    <col min="11521" max="11521" width="5.125" style="1" customWidth="1"/>
    <col min="11522" max="11523" width="0" style="1" hidden="1" customWidth="1"/>
    <col min="11524" max="11524" width="9.25" style="1" customWidth="1"/>
    <col min="11525" max="11525" width="0" style="1" hidden="1" customWidth="1"/>
    <col min="11526" max="11526" width="10.375" style="1" customWidth="1"/>
    <col min="11527" max="11527" width="10.125" style="1" customWidth="1"/>
    <col min="11528" max="11528" width="7.75" style="1" bestFit="1" customWidth="1"/>
    <col min="11529" max="11529" width="8.875" style="1" bestFit="1" customWidth="1"/>
    <col min="11530" max="11541" width="6.125" style="1" customWidth="1"/>
    <col min="11542" max="11542" width="9.625" style="1" customWidth="1"/>
    <col min="11543" max="11543" width="8.875" style="1" customWidth="1"/>
    <col min="11544" max="11544" width="10.375" style="1" customWidth="1"/>
    <col min="11545" max="11545" width="5.75" style="1" bestFit="1" customWidth="1"/>
    <col min="11546" max="11546" width="9.125" style="1"/>
    <col min="11547" max="11547" width="7.25" style="1" customWidth="1"/>
    <col min="11548" max="11548" width="7" style="1" customWidth="1"/>
    <col min="11549" max="11549" width="8.625" style="1" customWidth="1"/>
    <col min="11550" max="11550" width="0" style="1" hidden="1" customWidth="1"/>
    <col min="11551" max="11776" width="9.125" style="1"/>
    <col min="11777" max="11777" width="5.125" style="1" customWidth="1"/>
    <col min="11778" max="11779" width="0" style="1" hidden="1" customWidth="1"/>
    <col min="11780" max="11780" width="9.25" style="1" customWidth="1"/>
    <col min="11781" max="11781" width="0" style="1" hidden="1" customWidth="1"/>
    <col min="11782" max="11782" width="10.375" style="1" customWidth="1"/>
    <col min="11783" max="11783" width="10.125" style="1" customWidth="1"/>
    <col min="11784" max="11784" width="7.75" style="1" bestFit="1" customWidth="1"/>
    <col min="11785" max="11785" width="8.875" style="1" bestFit="1" customWidth="1"/>
    <col min="11786" max="11797" width="6.125" style="1" customWidth="1"/>
    <col min="11798" max="11798" width="9.625" style="1" customWidth="1"/>
    <col min="11799" max="11799" width="8.875" style="1" customWidth="1"/>
    <col min="11800" max="11800" width="10.375" style="1" customWidth="1"/>
    <col min="11801" max="11801" width="5.75" style="1" bestFit="1" customWidth="1"/>
    <col min="11802" max="11802" width="9.125" style="1"/>
    <col min="11803" max="11803" width="7.25" style="1" customWidth="1"/>
    <col min="11804" max="11804" width="7" style="1" customWidth="1"/>
    <col min="11805" max="11805" width="8.625" style="1" customWidth="1"/>
    <col min="11806" max="11806" width="0" style="1" hidden="1" customWidth="1"/>
    <col min="11807" max="12032" width="9.125" style="1"/>
    <col min="12033" max="12033" width="5.125" style="1" customWidth="1"/>
    <col min="12034" max="12035" width="0" style="1" hidden="1" customWidth="1"/>
    <col min="12036" max="12036" width="9.25" style="1" customWidth="1"/>
    <col min="12037" max="12037" width="0" style="1" hidden="1" customWidth="1"/>
    <col min="12038" max="12038" width="10.375" style="1" customWidth="1"/>
    <col min="12039" max="12039" width="10.125" style="1" customWidth="1"/>
    <col min="12040" max="12040" width="7.75" style="1" bestFit="1" customWidth="1"/>
    <col min="12041" max="12041" width="8.875" style="1" bestFit="1" customWidth="1"/>
    <col min="12042" max="12053" width="6.125" style="1" customWidth="1"/>
    <col min="12054" max="12054" width="9.625" style="1" customWidth="1"/>
    <col min="12055" max="12055" width="8.875" style="1" customWidth="1"/>
    <col min="12056" max="12056" width="10.375" style="1" customWidth="1"/>
    <col min="12057" max="12057" width="5.75" style="1" bestFit="1" customWidth="1"/>
    <col min="12058" max="12058" width="9.125" style="1"/>
    <col min="12059" max="12059" width="7.25" style="1" customWidth="1"/>
    <col min="12060" max="12060" width="7" style="1" customWidth="1"/>
    <col min="12061" max="12061" width="8.625" style="1" customWidth="1"/>
    <col min="12062" max="12062" width="0" style="1" hidden="1" customWidth="1"/>
    <col min="12063" max="12288" width="9.125" style="1"/>
    <col min="12289" max="12289" width="5.125" style="1" customWidth="1"/>
    <col min="12290" max="12291" width="0" style="1" hidden="1" customWidth="1"/>
    <col min="12292" max="12292" width="9.25" style="1" customWidth="1"/>
    <col min="12293" max="12293" width="0" style="1" hidden="1" customWidth="1"/>
    <col min="12294" max="12294" width="10.375" style="1" customWidth="1"/>
    <col min="12295" max="12295" width="10.125" style="1" customWidth="1"/>
    <col min="12296" max="12296" width="7.75" style="1" bestFit="1" customWidth="1"/>
    <col min="12297" max="12297" width="8.875" style="1" bestFit="1" customWidth="1"/>
    <col min="12298" max="12309" width="6.125" style="1" customWidth="1"/>
    <col min="12310" max="12310" width="9.625" style="1" customWidth="1"/>
    <col min="12311" max="12311" width="8.875" style="1" customWidth="1"/>
    <col min="12312" max="12312" width="10.375" style="1" customWidth="1"/>
    <col min="12313" max="12313" width="5.75" style="1" bestFit="1" customWidth="1"/>
    <col min="12314" max="12314" width="9.125" style="1"/>
    <col min="12315" max="12315" width="7.25" style="1" customWidth="1"/>
    <col min="12316" max="12316" width="7" style="1" customWidth="1"/>
    <col min="12317" max="12317" width="8.625" style="1" customWidth="1"/>
    <col min="12318" max="12318" width="0" style="1" hidden="1" customWidth="1"/>
    <col min="12319" max="12544" width="9.125" style="1"/>
    <col min="12545" max="12545" width="5.125" style="1" customWidth="1"/>
    <col min="12546" max="12547" width="0" style="1" hidden="1" customWidth="1"/>
    <col min="12548" max="12548" width="9.25" style="1" customWidth="1"/>
    <col min="12549" max="12549" width="0" style="1" hidden="1" customWidth="1"/>
    <col min="12550" max="12550" width="10.375" style="1" customWidth="1"/>
    <col min="12551" max="12551" width="10.125" style="1" customWidth="1"/>
    <col min="12552" max="12552" width="7.75" style="1" bestFit="1" customWidth="1"/>
    <col min="12553" max="12553" width="8.875" style="1" bestFit="1" customWidth="1"/>
    <col min="12554" max="12565" width="6.125" style="1" customWidth="1"/>
    <col min="12566" max="12566" width="9.625" style="1" customWidth="1"/>
    <col min="12567" max="12567" width="8.875" style="1" customWidth="1"/>
    <col min="12568" max="12568" width="10.375" style="1" customWidth="1"/>
    <col min="12569" max="12569" width="5.75" style="1" bestFit="1" customWidth="1"/>
    <col min="12570" max="12570" width="9.125" style="1"/>
    <col min="12571" max="12571" width="7.25" style="1" customWidth="1"/>
    <col min="12572" max="12572" width="7" style="1" customWidth="1"/>
    <col min="12573" max="12573" width="8.625" style="1" customWidth="1"/>
    <col min="12574" max="12574" width="0" style="1" hidden="1" customWidth="1"/>
    <col min="12575" max="12800" width="9.125" style="1"/>
    <col min="12801" max="12801" width="5.125" style="1" customWidth="1"/>
    <col min="12802" max="12803" width="0" style="1" hidden="1" customWidth="1"/>
    <col min="12804" max="12804" width="9.25" style="1" customWidth="1"/>
    <col min="12805" max="12805" width="0" style="1" hidden="1" customWidth="1"/>
    <col min="12806" max="12806" width="10.375" style="1" customWidth="1"/>
    <col min="12807" max="12807" width="10.125" style="1" customWidth="1"/>
    <col min="12808" max="12808" width="7.75" style="1" bestFit="1" customWidth="1"/>
    <col min="12809" max="12809" width="8.875" style="1" bestFit="1" customWidth="1"/>
    <col min="12810" max="12821" width="6.125" style="1" customWidth="1"/>
    <col min="12822" max="12822" width="9.625" style="1" customWidth="1"/>
    <col min="12823" max="12823" width="8.875" style="1" customWidth="1"/>
    <col min="12824" max="12824" width="10.375" style="1" customWidth="1"/>
    <col min="12825" max="12825" width="5.75" style="1" bestFit="1" customWidth="1"/>
    <col min="12826" max="12826" width="9.125" style="1"/>
    <col min="12827" max="12827" width="7.25" style="1" customWidth="1"/>
    <col min="12828" max="12828" width="7" style="1" customWidth="1"/>
    <col min="12829" max="12829" width="8.625" style="1" customWidth="1"/>
    <col min="12830" max="12830" width="0" style="1" hidden="1" customWidth="1"/>
    <col min="12831" max="13056" width="9.125" style="1"/>
    <col min="13057" max="13057" width="5.125" style="1" customWidth="1"/>
    <col min="13058" max="13059" width="0" style="1" hidden="1" customWidth="1"/>
    <col min="13060" max="13060" width="9.25" style="1" customWidth="1"/>
    <col min="13061" max="13061" width="0" style="1" hidden="1" customWidth="1"/>
    <col min="13062" max="13062" width="10.375" style="1" customWidth="1"/>
    <col min="13063" max="13063" width="10.125" style="1" customWidth="1"/>
    <col min="13064" max="13064" width="7.75" style="1" bestFit="1" customWidth="1"/>
    <col min="13065" max="13065" width="8.875" style="1" bestFit="1" customWidth="1"/>
    <col min="13066" max="13077" width="6.125" style="1" customWidth="1"/>
    <col min="13078" max="13078" width="9.625" style="1" customWidth="1"/>
    <col min="13079" max="13079" width="8.875" style="1" customWidth="1"/>
    <col min="13080" max="13080" width="10.375" style="1" customWidth="1"/>
    <col min="13081" max="13081" width="5.75" style="1" bestFit="1" customWidth="1"/>
    <col min="13082" max="13082" width="9.125" style="1"/>
    <col min="13083" max="13083" width="7.25" style="1" customWidth="1"/>
    <col min="13084" max="13084" width="7" style="1" customWidth="1"/>
    <col min="13085" max="13085" width="8.625" style="1" customWidth="1"/>
    <col min="13086" max="13086" width="0" style="1" hidden="1" customWidth="1"/>
    <col min="13087" max="13312" width="9.125" style="1"/>
    <col min="13313" max="13313" width="5.125" style="1" customWidth="1"/>
    <col min="13314" max="13315" width="0" style="1" hidden="1" customWidth="1"/>
    <col min="13316" max="13316" width="9.25" style="1" customWidth="1"/>
    <col min="13317" max="13317" width="0" style="1" hidden="1" customWidth="1"/>
    <col min="13318" max="13318" width="10.375" style="1" customWidth="1"/>
    <col min="13319" max="13319" width="10.125" style="1" customWidth="1"/>
    <col min="13320" max="13320" width="7.75" style="1" bestFit="1" customWidth="1"/>
    <col min="13321" max="13321" width="8.875" style="1" bestFit="1" customWidth="1"/>
    <col min="13322" max="13333" width="6.125" style="1" customWidth="1"/>
    <col min="13334" max="13334" width="9.625" style="1" customWidth="1"/>
    <col min="13335" max="13335" width="8.875" style="1" customWidth="1"/>
    <col min="13336" max="13336" width="10.375" style="1" customWidth="1"/>
    <col min="13337" max="13337" width="5.75" style="1" bestFit="1" customWidth="1"/>
    <col min="13338" max="13338" width="9.125" style="1"/>
    <col min="13339" max="13339" width="7.25" style="1" customWidth="1"/>
    <col min="13340" max="13340" width="7" style="1" customWidth="1"/>
    <col min="13341" max="13341" width="8.625" style="1" customWidth="1"/>
    <col min="13342" max="13342" width="0" style="1" hidden="1" customWidth="1"/>
    <col min="13343" max="13568" width="9.125" style="1"/>
    <col min="13569" max="13569" width="5.125" style="1" customWidth="1"/>
    <col min="13570" max="13571" width="0" style="1" hidden="1" customWidth="1"/>
    <col min="13572" max="13572" width="9.25" style="1" customWidth="1"/>
    <col min="13573" max="13573" width="0" style="1" hidden="1" customWidth="1"/>
    <col min="13574" max="13574" width="10.375" style="1" customWidth="1"/>
    <col min="13575" max="13575" width="10.125" style="1" customWidth="1"/>
    <col min="13576" max="13576" width="7.75" style="1" bestFit="1" customWidth="1"/>
    <col min="13577" max="13577" width="8.875" style="1" bestFit="1" customWidth="1"/>
    <col min="13578" max="13589" width="6.125" style="1" customWidth="1"/>
    <col min="13590" max="13590" width="9.625" style="1" customWidth="1"/>
    <col min="13591" max="13591" width="8.875" style="1" customWidth="1"/>
    <col min="13592" max="13592" width="10.375" style="1" customWidth="1"/>
    <col min="13593" max="13593" width="5.75" style="1" bestFit="1" customWidth="1"/>
    <col min="13594" max="13594" width="9.125" style="1"/>
    <col min="13595" max="13595" width="7.25" style="1" customWidth="1"/>
    <col min="13596" max="13596" width="7" style="1" customWidth="1"/>
    <col min="13597" max="13597" width="8.625" style="1" customWidth="1"/>
    <col min="13598" max="13598" width="0" style="1" hidden="1" customWidth="1"/>
    <col min="13599" max="13824" width="9.125" style="1"/>
    <col min="13825" max="13825" width="5.125" style="1" customWidth="1"/>
    <col min="13826" max="13827" width="0" style="1" hidden="1" customWidth="1"/>
    <col min="13828" max="13828" width="9.25" style="1" customWidth="1"/>
    <col min="13829" max="13829" width="0" style="1" hidden="1" customWidth="1"/>
    <col min="13830" max="13830" width="10.375" style="1" customWidth="1"/>
    <col min="13831" max="13831" width="10.125" style="1" customWidth="1"/>
    <col min="13832" max="13832" width="7.75" style="1" bestFit="1" customWidth="1"/>
    <col min="13833" max="13833" width="8.875" style="1" bestFit="1" customWidth="1"/>
    <col min="13834" max="13845" width="6.125" style="1" customWidth="1"/>
    <col min="13846" max="13846" width="9.625" style="1" customWidth="1"/>
    <col min="13847" max="13847" width="8.875" style="1" customWidth="1"/>
    <col min="13848" max="13848" width="10.375" style="1" customWidth="1"/>
    <col min="13849" max="13849" width="5.75" style="1" bestFit="1" customWidth="1"/>
    <col min="13850" max="13850" width="9.125" style="1"/>
    <col min="13851" max="13851" width="7.25" style="1" customWidth="1"/>
    <col min="13852" max="13852" width="7" style="1" customWidth="1"/>
    <col min="13853" max="13853" width="8.625" style="1" customWidth="1"/>
    <col min="13854" max="13854" width="0" style="1" hidden="1" customWidth="1"/>
    <col min="13855" max="14080" width="9.125" style="1"/>
    <col min="14081" max="14081" width="5.125" style="1" customWidth="1"/>
    <col min="14082" max="14083" width="0" style="1" hidden="1" customWidth="1"/>
    <col min="14084" max="14084" width="9.25" style="1" customWidth="1"/>
    <col min="14085" max="14085" width="0" style="1" hidden="1" customWidth="1"/>
    <col min="14086" max="14086" width="10.375" style="1" customWidth="1"/>
    <col min="14087" max="14087" width="10.125" style="1" customWidth="1"/>
    <col min="14088" max="14088" width="7.75" style="1" bestFit="1" customWidth="1"/>
    <col min="14089" max="14089" width="8.875" style="1" bestFit="1" customWidth="1"/>
    <col min="14090" max="14101" width="6.125" style="1" customWidth="1"/>
    <col min="14102" max="14102" width="9.625" style="1" customWidth="1"/>
    <col min="14103" max="14103" width="8.875" style="1" customWidth="1"/>
    <col min="14104" max="14104" width="10.375" style="1" customWidth="1"/>
    <col min="14105" max="14105" width="5.75" style="1" bestFit="1" customWidth="1"/>
    <col min="14106" max="14106" width="9.125" style="1"/>
    <col min="14107" max="14107" width="7.25" style="1" customWidth="1"/>
    <col min="14108" max="14108" width="7" style="1" customWidth="1"/>
    <col min="14109" max="14109" width="8.625" style="1" customWidth="1"/>
    <col min="14110" max="14110" width="0" style="1" hidden="1" customWidth="1"/>
    <col min="14111" max="14336" width="9.125" style="1"/>
    <col min="14337" max="14337" width="5.125" style="1" customWidth="1"/>
    <col min="14338" max="14339" width="0" style="1" hidden="1" customWidth="1"/>
    <col min="14340" max="14340" width="9.25" style="1" customWidth="1"/>
    <col min="14341" max="14341" width="0" style="1" hidden="1" customWidth="1"/>
    <col min="14342" max="14342" width="10.375" style="1" customWidth="1"/>
    <col min="14343" max="14343" width="10.125" style="1" customWidth="1"/>
    <col min="14344" max="14344" width="7.75" style="1" bestFit="1" customWidth="1"/>
    <col min="14345" max="14345" width="8.875" style="1" bestFit="1" customWidth="1"/>
    <col min="14346" max="14357" width="6.125" style="1" customWidth="1"/>
    <col min="14358" max="14358" width="9.625" style="1" customWidth="1"/>
    <col min="14359" max="14359" width="8.875" style="1" customWidth="1"/>
    <col min="14360" max="14360" width="10.375" style="1" customWidth="1"/>
    <col min="14361" max="14361" width="5.75" style="1" bestFit="1" customWidth="1"/>
    <col min="14362" max="14362" width="9.125" style="1"/>
    <col min="14363" max="14363" width="7.25" style="1" customWidth="1"/>
    <col min="14364" max="14364" width="7" style="1" customWidth="1"/>
    <col min="14365" max="14365" width="8.625" style="1" customWidth="1"/>
    <col min="14366" max="14366" width="0" style="1" hidden="1" customWidth="1"/>
    <col min="14367" max="14592" width="9.125" style="1"/>
    <col min="14593" max="14593" width="5.125" style="1" customWidth="1"/>
    <col min="14594" max="14595" width="0" style="1" hidden="1" customWidth="1"/>
    <col min="14596" max="14596" width="9.25" style="1" customWidth="1"/>
    <col min="14597" max="14597" width="0" style="1" hidden="1" customWidth="1"/>
    <col min="14598" max="14598" width="10.375" style="1" customWidth="1"/>
    <col min="14599" max="14599" width="10.125" style="1" customWidth="1"/>
    <col min="14600" max="14600" width="7.75" style="1" bestFit="1" customWidth="1"/>
    <col min="14601" max="14601" width="8.875" style="1" bestFit="1" customWidth="1"/>
    <col min="14602" max="14613" width="6.125" style="1" customWidth="1"/>
    <col min="14614" max="14614" width="9.625" style="1" customWidth="1"/>
    <col min="14615" max="14615" width="8.875" style="1" customWidth="1"/>
    <col min="14616" max="14616" width="10.375" style="1" customWidth="1"/>
    <col min="14617" max="14617" width="5.75" style="1" bestFit="1" customWidth="1"/>
    <col min="14618" max="14618" width="9.125" style="1"/>
    <col min="14619" max="14619" width="7.25" style="1" customWidth="1"/>
    <col min="14620" max="14620" width="7" style="1" customWidth="1"/>
    <col min="14621" max="14621" width="8.625" style="1" customWidth="1"/>
    <col min="14622" max="14622" width="0" style="1" hidden="1" customWidth="1"/>
    <col min="14623" max="14848" width="9.125" style="1"/>
    <col min="14849" max="14849" width="5.125" style="1" customWidth="1"/>
    <col min="14850" max="14851" width="0" style="1" hidden="1" customWidth="1"/>
    <col min="14852" max="14852" width="9.25" style="1" customWidth="1"/>
    <col min="14853" max="14853" width="0" style="1" hidden="1" customWidth="1"/>
    <col min="14854" max="14854" width="10.375" style="1" customWidth="1"/>
    <col min="14855" max="14855" width="10.125" style="1" customWidth="1"/>
    <col min="14856" max="14856" width="7.75" style="1" bestFit="1" customWidth="1"/>
    <col min="14857" max="14857" width="8.875" style="1" bestFit="1" customWidth="1"/>
    <col min="14858" max="14869" width="6.125" style="1" customWidth="1"/>
    <col min="14870" max="14870" width="9.625" style="1" customWidth="1"/>
    <col min="14871" max="14871" width="8.875" style="1" customWidth="1"/>
    <col min="14872" max="14872" width="10.375" style="1" customWidth="1"/>
    <col min="14873" max="14873" width="5.75" style="1" bestFit="1" customWidth="1"/>
    <col min="14874" max="14874" width="9.125" style="1"/>
    <col min="14875" max="14875" width="7.25" style="1" customWidth="1"/>
    <col min="14876" max="14876" width="7" style="1" customWidth="1"/>
    <col min="14877" max="14877" width="8.625" style="1" customWidth="1"/>
    <col min="14878" max="14878" width="0" style="1" hidden="1" customWidth="1"/>
    <col min="14879" max="15104" width="9.125" style="1"/>
    <col min="15105" max="15105" width="5.125" style="1" customWidth="1"/>
    <col min="15106" max="15107" width="0" style="1" hidden="1" customWidth="1"/>
    <col min="15108" max="15108" width="9.25" style="1" customWidth="1"/>
    <col min="15109" max="15109" width="0" style="1" hidden="1" customWidth="1"/>
    <col min="15110" max="15110" width="10.375" style="1" customWidth="1"/>
    <col min="15111" max="15111" width="10.125" style="1" customWidth="1"/>
    <col min="15112" max="15112" width="7.75" style="1" bestFit="1" customWidth="1"/>
    <col min="15113" max="15113" width="8.875" style="1" bestFit="1" customWidth="1"/>
    <col min="15114" max="15125" width="6.125" style="1" customWidth="1"/>
    <col min="15126" max="15126" width="9.625" style="1" customWidth="1"/>
    <col min="15127" max="15127" width="8.875" style="1" customWidth="1"/>
    <col min="15128" max="15128" width="10.375" style="1" customWidth="1"/>
    <col min="15129" max="15129" width="5.75" style="1" bestFit="1" customWidth="1"/>
    <col min="15130" max="15130" width="9.125" style="1"/>
    <col min="15131" max="15131" width="7.25" style="1" customWidth="1"/>
    <col min="15132" max="15132" width="7" style="1" customWidth="1"/>
    <col min="15133" max="15133" width="8.625" style="1" customWidth="1"/>
    <col min="15134" max="15134" width="0" style="1" hidden="1" customWidth="1"/>
    <col min="15135" max="15360" width="9.125" style="1"/>
    <col min="15361" max="15361" width="5.125" style="1" customWidth="1"/>
    <col min="15362" max="15363" width="0" style="1" hidden="1" customWidth="1"/>
    <col min="15364" max="15364" width="9.25" style="1" customWidth="1"/>
    <col min="15365" max="15365" width="0" style="1" hidden="1" customWidth="1"/>
    <col min="15366" max="15366" width="10.375" style="1" customWidth="1"/>
    <col min="15367" max="15367" width="10.125" style="1" customWidth="1"/>
    <col min="15368" max="15368" width="7.75" style="1" bestFit="1" customWidth="1"/>
    <col min="15369" max="15369" width="8.875" style="1" bestFit="1" customWidth="1"/>
    <col min="15370" max="15381" width="6.125" style="1" customWidth="1"/>
    <col min="15382" max="15382" width="9.625" style="1" customWidth="1"/>
    <col min="15383" max="15383" width="8.875" style="1" customWidth="1"/>
    <col min="15384" max="15384" width="10.375" style="1" customWidth="1"/>
    <col min="15385" max="15385" width="5.75" style="1" bestFit="1" customWidth="1"/>
    <col min="15386" max="15386" width="9.125" style="1"/>
    <col min="15387" max="15387" width="7.25" style="1" customWidth="1"/>
    <col min="15388" max="15388" width="7" style="1" customWidth="1"/>
    <col min="15389" max="15389" width="8.625" style="1" customWidth="1"/>
    <col min="15390" max="15390" width="0" style="1" hidden="1" customWidth="1"/>
    <col min="15391" max="15616" width="9.125" style="1"/>
    <col min="15617" max="15617" width="5.125" style="1" customWidth="1"/>
    <col min="15618" max="15619" width="0" style="1" hidden="1" customWidth="1"/>
    <col min="15620" max="15620" width="9.25" style="1" customWidth="1"/>
    <col min="15621" max="15621" width="0" style="1" hidden="1" customWidth="1"/>
    <col min="15622" max="15622" width="10.375" style="1" customWidth="1"/>
    <col min="15623" max="15623" width="10.125" style="1" customWidth="1"/>
    <col min="15624" max="15624" width="7.75" style="1" bestFit="1" customWidth="1"/>
    <col min="15625" max="15625" width="8.875" style="1" bestFit="1" customWidth="1"/>
    <col min="15626" max="15637" width="6.125" style="1" customWidth="1"/>
    <col min="15638" max="15638" width="9.625" style="1" customWidth="1"/>
    <col min="15639" max="15639" width="8.875" style="1" customWidth="1"/>
    <col min="15640" max="15640" width="10.375" style="1" customWidth="1"/>
    <col min="15641" max="15641" width="5.75" style="1" bestFit="1" customWidth="1"/>
    <col min="15642" max="15642" width="9.125" style="1"/>
    <col min="15643" max="15643" width="7.25" style="1" customWidth="1"/>
    <col min="15644" max="15644" width="7" style="1" customWidth="1"/>
    <col min="15645" max="15645" width="8.625" style="1" customWidth="1"/>
    <col min="15646" max="15646" width="0" style="1" hidden="1" customWidth="1"/>
    <col min="15647" max="15872" width="9.125" style="1"/>
    <col min="15873" max="15873" width="5.125" style="1" customWidth="1"/>
    <col min="15874" max="15875" width="0" style="1" hidden="1" customWidth="1"/>
    <col min="15876" max="15876" width="9.25" style="1" customWidth="1"/>
    <col min="15877" max="15877" width="0" style="1" hidden="1" customWidth="1"/>
    <col min="15878" max="15878" width="10.375" style="1" customWidth="1"/>
    <col min="15879" max="15879" width="10.125" style="1" customWidth="1"/>
    <col min="15880" max="15880" width="7.75" style="1" bestFit="1" customWidth="1"/>
    <col min="15881" max="15881" width="8.875" style="1" bestFit="1" customWidth="1"/>
    <col min="15882" max="15893" width="6.125" style="1" customWidth="1"/>
    <col min="15894" max="15894" width="9.625" style="1" customWidth="1"/>
    <col min="15895" max="15895" width="8.875" style="1" customWidth="1"/>
    <col min="15896" max="15896" width="10.375" style="1" customWidth="1"/>
    <col min="15897" max="15897" width="5.75" style="1" bestFit="1" customWidth="1"/>
    <col min="15898" max="15898" width="9.125" style="1"/>
    <col min="15899" max="15899" width="7.25" style="1" customWidth="1"/>
    <col min="15900" max="15900" width="7" style="1" customWidth="1"/>
    <col min="15901" max="15901" width="8.625" style="1" customWidth="1"/>
    <col min="15902" max="15902" width="0" style="1" hidden="1" customWidth="1"/>
    <col min="15903" max="16128" width="9.125" style="1"/>
    <col min="16129" max="16129" width="5.125" style="1" customWidth="1"/>
    <col min="16130" max="16131" width="0" style="1" hidden="1" customWidth="1"/>
    <col min="16132" max="16132" width="9.25" style="1" customWidth="1"/>
    <col min="16133" max="16133" width="0" style="1" hidden="1" customWidth="1"/>
    <col min="16134" max="16134" width="10.375" style="1" customWidth="1"/>
    <col min="16135" max="16135" width="10.125" style="1" customWidth="1"/>
    <col min="16136" max="16136" width="7.75" style="1" bestFit="1" customWidth="1"/>
    <col min="16137" max="16137" width="8.875" style="1" bestFit="1" customWidth="1"/>
    <col min="16138" max="16149" width="6.125" style="1" customWidth="1"/>
    <col min="16150" max="16150" width="9.625" style="1" customWidth="1"/>
    <col min="16151" max="16151" width="8.875" style="1" customWidth="1"/>
    <col min="16152" max="16152" width="10.375" style="1" customWidth="1"/>
    <col min="16153" max="16153" width="5.75" style="1" bestFit="1" customWidth="1"/>
    <col min="16154" max="16154" width="9.125" style="1"/>
    <col min="16155" max="16155" width="7.25" style="1" customWidth="1"/>
    <col min="16156" max="16156" width="7" style="1" customWidth="1"/>
    <col min="16157" max="16157" width="8.625" style="1" customWidth="1"/>
    <col min="16158" max="16158" width="0" style="1" hidden="1" customWidth="1"/>
    <col min="16159" max="16384" width="9.125" style="1"/>
  </cols>
  <sheetData>
    <row r="1" spans="1:30" s="4" customFormat="1" ht="15.75" customHeight="1" x14ac:dyDescent="0.55000000000000004">
      <c r="A1" s="2">
        <v>1</v>
      </c>
      <c r="B1" s="2">
        <v>2</v>
      </c>
      <c r="C1" s="2">
        <v>3</v>
      </c>
      <c r="D1" s="2">
        <v>2</v>
      </c>
      <c r="E1" s="2">
        <v>4</v>
      </c>
      <c r="F1" s="2">
        <v>4</v>
      </c>
      <c r="G1" s="2">
        <v>5</v>
      </c>
      <c r="H1" s="2">
        <v>6</v>
      </c>
      <c r="I1" s="2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3">
        <v>13</v>
      </c>
      <c r="P1" s="3">
        <v>14</v>
      </c>
      <c r="Q1" s="3">
        <v>15</v>
      </c>
      <c r="R1" s="3">
        <v>16</v>
      </c>
      <c r="S1" s="3">
        <v>17</v>
      </c>
      <c r="T1" s="3">
        <v>18</v>
      </c>
      <c r="U1" s="3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</row>
    <row r="2" spans="1:30" s="6" customFormat="1" ht="15.75" customHeight="1" x14ac:dyDescent="0.2">
      <c r="A2" s="151" t="s">
        <v>0</v>
      </c>
      <c r="B2" s="5" t="s">
        <v>1</v>
      </c>
      <c r="C2" s="153" t="s">
        <v>2</v>
      </c>
      <c r="D2" s="154" t="s">
        <v>3</v>
      </c>
      <c r="E2" s="153" t="s">
        <v>4</v>
      </c>
      <c r="F2" s="150" t="s">
        <v>5</v>
      </c>
      <c r="G2" s="155" t="s">
        <v>6</v>
      </c>
      <c r="H2" s="150" t="s">
        <v>7</v>
      </c>
      <c r="I2" s="153" t="s">
        <v>8</v>
      </c>
      <c r="J2" s="150" t="s">
        <v>9</v>
      </c>
      <c r="K2" s="150" t="s">
        <v>10</v>
      </c>
      <c r="L2" s="150" t="s">
        <v>11</v>
      </c>
      <c r="M2" s="150" t="s">
        <v>12</v>
      </c>
      <c r="N2" s="150" t="s">
        <v>13</v>
      </c>
      <c r="O2" s="150" t="s">
        <v>14</v>
      </c>
      <c r="P2" s="150" t="s">
        <v>15</v>
      </c>
      <c r="Q2" s="150" t="s">
        <v>16</v>
      </c>
      <c r="R2" s="150" t="s">
        <v>17</v>
      </c>
      <c r="S2" s="150" t="s">
        <v>18</v>
      </c>
      <c r="T2" s="150" t="s">
        <v>19</v>
      </c>
      <c r="U2" s="155" t="s">
        <v>20</v>
      </c>
      <c r="V2" s="153" t="s">
        <v>21</v>
      </c>
      <c r="W2" s="153" t="s">
        <v>22</v>
      </c>
      <c r="X2" s="156" t="s">
        <v>23</v>
      </c>
      <c r="Y2" s="156" t="s">
        <v>24</v>
      </c>
      <c r="Z2" s="156" t="s">
        <v>25</v>
      </c>
      <c r="AA2" s="157" t="s">
        <v>26</v>
      </c>
      <c r="AB2" s="159" t="s">
        <v>27</v>
      </c>
      <c r="AC2" s="151" t="s">
        <v>28</v>
      </c>
      <c r="AD2" s="161" t="s">
        <v>29</v>
      </c>
    </row>
    <row r="3" spans="1:30" s="6" customFormat="1" ht="63.75" customHeight="1" x14ac:dyDescent="0.2">
      <c r="A3" s="152"/>
      <c r="B3" s="7" t="s">
        <v>30</v>
      </c>
      <c r="C3" s="153"/>
      <c r="D3" s="154"/>
      <c r="E3" s="153"/>
      <c r="F3" s="150"/>
      <c r="G3" s="155"/>
      <c r="H3" s="150"/>
      <c r="I3" s="153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5"/>
      <c r="V3" s="153"/>
      <c r="W3" s="153"/>
      <c r="X3" s="156"/>
      <c r="Y3" s="156"/>
      <c r="Z3" s="156"/>
      <c r="AA3" s="158"/>
      <c r="AB3" s="160"/>
      <c r="AC3" s="152"/>
      <c r="AD3" s="162"/>
    </row>
    <row r="4" spans="1:30" s="11" customFormat="1" x14ac:dyDescent="0.55000000000000004">
      <c r="A4" s="8">
        <v>1</v>
      </c>
      <c r="B4" s="8"/>
      <c r="C4" s="8"/>
      <c r="D4" s="9">
        <v>1444011201</v>
      </c>
      <c r="E4" s="8"/>
      <c r="F4" s="10" t="s">
        <v>31</v>
      </c>
      <c r="G4" s="10" t="s">
        <v>32</v>
      </c>
      <c r="H4" s="11" t="s">
        <v>33</v>
      </c>
      <c r="I4" s="10" t="s">
        <v>34</v>
      </c>
      <c r="J4" s="9"/>
      <c r="L4" s="9" t="s">
        <v>35</v>
      </c>
      <c r="M4" s="8" t="s">
        <v>36</v>
      </c>
      <c r="N4" s="9" t="s">
        <v>37</v>
      </c>
      <c r="O4" s="9">
        <v>44000</v>
      </c>
      <c r="P4" s="12" t="s">
        <v>38</v>
      </c>
      <c r="Q4" s="10" t="s">
        <v>39</v>
      </c>
      <c r="R4" s="9"/>
      <c r="S4" s="13" t="s">
        <v>40</v>
      </c>
      <c r="T4" s="13" t="s">
        <v>40</v>
      </c>
      <c r="U4" s="8">
        <v>2500</v>
      </c>
      <c r="V4" s="8">
        <v>2</v>
      </c>
      <c r="W4" s="8">
        <v>2</v>
      </c>
      <c r="X4" s="8" t="s">
        <v>41</v>
      </c>
      <c r="Y4" s="8"/>
      <c r="Z4" s="8">
        <v>64</v>
      </c>
      <c r="AA4" s="10">
        <v>930</v>
      </c>
      <c r="AB4" s="27">
        <v>38</v>
      </c>
      <c r="AC4" s="15">
        <v>44083</v>
      </c>
    </row>
    <row r="5" spans="1:30" s="11" customFormat="1" x14ac:dyDescent="0.55000000000000004">
      <c r="A5" s="16">
        <v>2</v>
      </c>
      <c r="B5" s="16"/>
      <c r="C5" s="16"/>
      <c r="D5" s="16">
        <v>1444041101</v>
      </c>
      <c r="E5" s="16"/>
      <c r="F5" s="17" t="s">
        <v>52</v>
      </c>
      <c r="G5" s="18" t="s">
        <v>53</v>
      </c>
      <c r="H5" s="17" t="s">
        <v>42</v>
      </c>
      <c r="I5" s="17" t="s">
        <v>43</v>
      </c>
      <c r="J5" s="17" t="s">
        <v>44</v>
      </c>
      <c r="K5" s="17" t="s">
        <v>44</v>
      </c>
      <c r="L5" s="17" t="s">
        <v>45</v>
      </c>
      <c r="M5" s="17" t="s">
        <v>36</v>
      </c>
      <c r="N5" s="18" t="s">
        <v>37</v>
      </c>
      <c r="O5" s="16">
        <v>44000</v>
      </c>
      <c r="P5" s="17" t="s">
        <v>46</v>
      </c>
      <c r="Q5" s="18" t="s">
        <v>47</v>
      </c>
      <c r="R5" s="17"/>
      <c r="S5" s="19" t="s">
        <v>48</v>
      </c>
      <c r="T5" s="16" t="s">
        <v>48</v>
      </c>
      <c r="U5" s="16" t="s">
        <v>49</v>
      </c>
      <c r="V5" s="16" t="s">
        <v>50</v>
      </c>
      <c r="W5" s="16" t="s">
        <v>50</v>
      </c>
      <c r="X5" s="16" t="s">
        <v>51</v>
      </c>
      <c r="Y5" s="16" t="s">
        <v>44</v>
      </c>
      <c r="Z5" s="16" t="s">
        <v>50</v>
      </c>
      <c r="AA5" s="17">
        <v>1302</v>
      </c>
      <c r="AB5" s="29">
        <v>43</v>
      </c>
      <c r="AD5" s="20">
        <v>43</v>
      </c>
    </row>
    <row r="6" spans="1:30" s="11" customFormat="1" x14ac:dyDescent="0.55000000000000004">
      <c r="A6" s="16">
        <v>3</v>
      </c>
      <c r="B6" s="16"/>
      <c r="C6" s="16"/>
      <c r="D6" s="16">
        <v>1444041102</v>
      </c>
      <c r="E6" s="16"/>
      <c r="F6" s="17" t="s">
        <v>54</v>
      </c>
      <c r="G6" s="18" t="s">
        <v>55</v>
      </c>
      <c r="H6" s="17" t="s">
        <v>56</v>
      </c>
      <c r="I6" s="17"/>
      <c r="J6" s="18"/>
      <c r="K6" s="17"/>
      <c r="L6" s="17" t="s">
        <v>57</v>
      </c>
      <c r="M6" s="17" t="s">
        <v>58</v>
      </c>
      <c r="N6" s="18" t="s">
        <v>37</v>
      </c>
      <c r="O6" s="16" t="s">
        <v>59</v>
      </c>
      <c r="P6" s="18" t="s">
        <v>60</v>
      </c>
      <c r="Q6" s="18" t="s">
        <v>61</v>
      </c>
      <c r="R6" s="17"/>
      <c r="S6" s="18" t="s">
        <v>62</v>
      </c>
      <c r="T6" s="18"/>
      <c r="U6" s="21">
        <v>233778</v>
      </c>
      <c r="V6" s="16">
        <v>10</v>
      </c>
      <c r="W6" s="16">
        <v>16</v>
      </c>
      <c r="X6" s="16" t="s">
        <v>41</v>
      </c>
      <c r="Y6" s="16"/>
      <c r="Z6" s="16">
        <v>128</v>
      </c>
      <c r="AA6" s="16">
        <v>1872</v>
      </c>
      <c r="AB6" s="28">
        <v>50</v>
      </c>
      <c r="AC6" s="17"/>
      <c r="AD6" s="20"/>
    </row>
    <row r="7" spans="1:30" s="11" customFormat="1" x14ac:dyDescent="0.55000000000000004">
      <c r="A7" s="16"/>
      <c r="B7" s="16"/>
      <c r="C7" s="16"/>
      <c r="D7" s="16"/>
      <c r="E7" s="16"/>
      <c r="F7" s="17"/>
      <c r="G7" s="18"/>
      <c r="H7" s="17"/>
      <c r="I7" s="17"/>
      <c r="J7" s="17"/>
      <c r="K7" s="17"/>
      <c r="L7" s="17"/>
      <c r="M7" s="17"/>
      <c r="N7" s="18"/>
      <c r="O7" s="16"/>
      <c r="P7" s="17"/>
      <c r="Q7" s="17"/>
      <c r="R7" s="17"/>
      <c r="S7" s="17"/>
      <c r="T7" s="18"/>
      <c r="U7" s="19"/>
      <c r="V7" s="16"/>
      <c r="W7" s="16"/>
      <c r="X7" s="16"/>
      <c r="Y7" s="16"/>
      <c r="Z7" s="16"/>
      <c r="AA7" s="16"/>
      <c r="AB7" s="16"/>
      <c r="AC7" s="17"/>
      <c r="AD7" s="20"/>
    </row>
    <row r="8" spans="1:30" s="11" customFormat="1" x14ac:dyDescent="0.55000000000000004">
      <c r="A8" s="16"/>
      <c r="B8" s="16"/>
      <c r="C8" s="16"/>
      <c r="D8" s="16"/>
      <c r="E8" s="16"/>
      <c r="F8" s="17"/>
      <c r="G8" s="18"/>
      <c r="H8" s="17"/>
      <c r="I8" s="17"/>
      <c r="J8" s="17"/>
      <c r="K8" s="17"/>
      <c r="L8" s="17"/>
      <c r="M8" s="17"/>
      <c r="N8" s="18"/>
      <c r="O8" s="16"/>
      <c r="P8" s="17"/>
      <c r="Q8" s="17"/>
      <c r="R8" s="17"/>
      <c r="S8" s="17"/>
      <c r="T8" s="18"/>
      <c r="U8" s="21"/>
      <c r="V8" s="16"/>
      <c r="W8" s="16"/>
      <c r="X8" s="16"/>
      <c r="Y8" s="16"/>
      <c r="Z8" s="16"/>
      <c r="AA8" s="16"/>
      <c r="AB8" s="16"/>
      <c r="AC8" s="17"/>
      <c r="AD8" s="20"/>
    </row>
    <row r="9" spans="1:30" s="11" customFormat="1" x14ac:dyDescent="0.55000000000000004">
      <c r="A9" s="16"/>
      <c r="B9" s="16"/>
      <c r="C9" s="16"/>
      <c r="D9" s="16"/>
      <c r="E9" s="16"/>
      <c r="F9" s="17"/>
      <c r="G9" s="18"/>
      <c r="H9" s="17"/>
      <c r="I9" s="17"/>
      <c r="J9" s="18"/>
      <c r="K9" s="17"/>
      <c r="L9" s="17"/>
      <c r="M9" s="17"/>
      <c r="N9" s="18"/>
      <c r="O9" s="16"/>
      <c r="P9" s="17"/>
      <c r="Q9" s="17"/>
      <c r="R9" s="17"/>
      <c r="S9" s="17"/>
      <c r="T9" s="18"/>
      <c r="U9" s="19"/>
      <c r="V9" s="16"/>
      <c r="W9" s="16"/>
      <c r="X9" s="16"/>
      <c r="Y9" s="16"/>
      <c r="Z9" s="16"/>
      <c r="AA9" s="16"/>
      <c r="AB9" s="16"/>
      <c r="AC9" s="17"/>
      <c r="AD9" s="20"/>
    </row>
    <row r="10" spans="1:30" s="11" customFormat="1" x14ac:dyDescent="0.55000000000000004">
      <c r="A10" s="16"/>
      <c r="B10" s="16"/>
      <c r="C10" s="16"/>
      <c r="D10" s="16"/>
      <c r="E10" s="16"/>
      <c r="F10" s="17"/>
      <c r="G10" s="18"/>
      <c r="H10" s="17"/>
      <c r="I10" s="17"/>
      <c r="J10" s="18"/>
      <c r="K10" s="17"/>
      <c r="L10" s="17"/>
      <c r="M10" s="17"/>
      <c r="N10" s="18"/>
      <c r="O10" s="16"/>
      <c r="P10" s="17"/>
      <c r="Q10" s="17"/>
      <c r="R10" s="17"/>
      <c r="S10" s="17"/>
      <c r="T10" s="18"/>
      <c r="U10" s="21"/>
      <c r="V10" s="16"/>
      <c r="W10" s="16"/>
      <c r="X10" s="16"/>
      <c r="Y10" s="16"/>
      <c r="Z10" s="16"/>
      <c r="AA10" s="16"/>
      <c r="AB10" s="16"/>
      <c r="AC10" s="17"/>
      <c r="AD10" s="20"/>
    </row>
    <row r="11" spans="1:30" s="11" customFormat="1" x14ac:dyDescent="0.55000000000000004">
      <c r="A11" s="16"/>
      <c r="B11" s="16"/>
      <c r="C11" s="16"/>
      <c r="D11" s="16"/>
      <c r="E11" s="16"/>
      <c r="F11" s="17"/>
      <c r="G11" s="18"/>
      <c r="H11" s="17"/>
      <c r="I11" s="17"/>
      <c r="J11" s="17"/>
      <c r="K11" s="17"/>
      <c r="L11" s="17"/>
      <c r="M11" s="17"/>
      <c r="N11" s="18"/>
      <c r="O11" s="16"/>
      <c r="P11" s="18"/>
      <c r="Q11" s="18"/>
      <c r="R11" s="17"/>
      <c r="S11" s="18"/>
      <c r="T11" s="18"/>
      <c r="U11" s="21"/>
      <c r="V11" s="16"/>
      <c r="W11" s="16"/>
      <c r="X11" s="16"/>
      <c r="Y11" s="16"/>
      <c r="Z11" s="16"/>
      <c r="AA11" s="16"/>
      <c r="AB11" s="16"/>
      <c r="AC11" s="17"/>
      <c r="AD11" s="20"/>
    </row>
    <row r="12" spans="1:30" s="11" customFormat="1" x14ac:dyDescent="0.55000000000000004">
      <c r="A12" s="16"/>
      <c r="B12" s="16"/>
      <c r="C12" s="16"/>
      <c r="D12" s="16"/>
      <c r="E12" s="16"/>
      <c r="F12" s="17"/>
      <c r="G12" s="18"/>
      <c r="H12" s="17"/>
      <c r="I12" s="17"/>
      <c r="J12" s="17"/>
      <c r="K12" s="17"/>
      <c r="L12" s="17"/>
      <c r="M12" s="17"/>
      <c r="N12" s="18"/>
      <c r="O12" s="16"/>
      <c r="P12" s="17"/>
      <c r="Q12" s="17"/>
      <c r="R12" s="17"/>
      <c r="S12" s="17"/>
      <c r="T12" s="18"/>
      <c r="U12" s="19"/>
      <c r="V12" s="16"/>
      <c r="W12" s="16"/>
      <c r="X12" s="16"/>
      <c r="Y12" s="16"/>
      <c r="Z12" s="16"/>
      <c r="AA12" s="16"/>
      <c r="AB12" s="16"/>
      <c r="AC12" s="17"/>
      <c r="AD12" s="20"/>
    </row>
    <row r="13" spans="1:30" s="11" customFormat="1" ht="16.5" customHeight="1" x14ac:dyDescent="0.55000000000000004">
      <c r="A13" s="16"/>
      <c r="B13" s="16"/>
      <c r="C13" s="16"/>
      <c r="D13" s="16"/>
      <c r="E13" s="16"/>
      <c r="F13" s="17"/>
      <c r="G13" s="18"/>
      <c r="H13" s="17"/>
      <c r="I13" s="17"/>
      <c r="J13" s="17"/>
      <c r="K13" s="17"/>
      <c r="L13" s="17"/>
      <c r="M13" s="17"/>
      <c r="N13" s="18"/>
      <c r="O13" s="16"/>
      <c r="P13" s="18"/>
      <c r="Q13" s="18"/>
      <c r="R13" s="17"/>
      <c r="S13" s="17"/>
      <c r="T13" s="18"/>
      <c r="U13" s="19"/>
      <c r="V13" s="16"/>
      <c r="W13" s="16"/>
      <c r="X13" s="16"/>
      <c r="Y13" s="16"/>
      <c r="Z13" s="16"/>
      <c r="AA13" s="16"/>
      <c r="AB13" s="16"/>
      <c r="AC13" s="17"/>
      <c r="AD13" s="20"/>
    </row>
    <row r="14" spans="1:30" s="11" customFormat="1" x14ac:dyDescent="0.55000000000000004">
      <c r="A14" s="16"/>
      <c r="B14" s="16"/>
      <c r="C14" s="16"/>
      <c r="D14" s="16"/>
      <c r="E14" s="16"/>
      <c r="F14" s="17"/>
      <c r="G14" s="18"/>
      <c r="H14" s="17"/>
      <c r="I14" s="17"/>
      <c r="J14" s="17"/>
      <c r="K14" s="17"/>
      <c r="L14" s="17"/>
      <c r="M14" s="17"/>
      <c r="N14" s="18"/>
      <c r="O14" s="16"/>
      <c r="P14" s="18"/>
      <c r="Q14" s="18"/>
      <c r="R14" s="17"/>
      <c r="S14" s="17"/>
      <c r="T14" s="18"/>
      <c r="U14" s="21"/>
      <c r="V14" s="16"/>
      <c r="W14" s="16"/>
      <c r="X14" s="16"/>
      <c r="Y14" s="16"/>
      <c r="Z14" s="16"/>
      <c r="AA14" s="16"/>
      <c r="AB14" s="16"/>
      <c r="AC14" s="17"/>
      <c r="AD14" s="20"/>
    </row>
    <row r="15" spans="1:30" s="11" customFormat="1" ht="16.5" customHeight="1" x14ac:dyDescent="0.55000000000000004">
      <c r="A15" s="16"/>
      <c r="B15" s="16"/>
      <c r="C15" s="16"/>
      <c r="D15" s="16"/>
      <c r="E15" s="16"/>
      <c r="F15" s="17"/>
      <c r="G15" s="18"/>
      <c r="H15" s="17"/>
      <c r="I15" s="17"/>
      <c r="J15" s="17"/>
      <c r="K15" s="17"/>
      <c r="L15" s="17"/>
      <c r="M15" s="17"/>
      <c r="N15" s="18"/>
      <c r="O15" s="16"/>
      <c r="P15" s="18"/>
      <c r="Q15" s="17"/>
      <c r="R15" s="17"/>
      <c r="S15" s="17"/>
      <c r="T15" s="18"/>
      <c r="U15" s="16"/>
      <c r="V15" s="16"/>
      <c r="W15" s="16"/>
      <c r="X15" s="16"/>
      <c r="Y15" s="16"/>
      <c r="Z15" s="16"/>
      <c r="AA15" s="16"/>
      <c r="AB15" s="16"/>
      <c r="AC15" s="17"/>
      <c r="AD15" s="20"/>
    </row>
    <row r="16" spans="1:30" s="11" customFormat="1" x14ac:dyDescent="0.55000000000000004">
      <c r="A16" s="22"/>
      <c r="B16" s="22"/>
      <c r="C16" s="22"/>
      <c r="D16" s="22"/>
      <c r="E16" s="22"/>
      <c r="F16" s="23"/>
      <c r="G16" s="24"/>
      <c r="H16" s="23"/>
      <c r="I16" s="23"/>
      <c r="J16" s="24"/>
      <c r="K16" s="23"/>
      <c r="L16" s="23"/>
      <c r="M16" s="23"/>
      <c r="N16" s="24"/>
      <c r="O16" s="22"/>
      <c r="P16" s="24"/>
      <c r="Q16" s="24"/>
      <c r="R16" s="23"/>
      <c r="S16" s="23"/>
      <c r="T16" s="24"/>
      <c r="U16" s="25"/>
      <c r="V16" s="22"/>
      <c r="W16" s="22"/>
      <c r="X16" s="22"/>
      <c r="Y16" s="22"/>
      <c r="Z16" s="22"/>
      <c r="AA16" s="22"/>
      <c r="AB16" s="22"/>
      <c r="AC16" s="23"/>
      <c r="AD16" s="26"/>
    </row>
  </sheetData>
  <mergeCells count="29">
    <mergeCell ref="Z2:Z3"/>
    <mergeCell ref="AA2:AA3"/>
    <mergeCell ref="AB2:AB3"/>
    <mergeCell ref="AC2:AC3"/>
    <mergeCell ref="AD2:AD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M2:M3"/>
    <mergeCell ref="A2:A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hyperlinks>
    <hyperlink ref="P4" r:id="rId1" xr:uid="{883A416D-5532-4C97-8967-87D62D445FAA}"/>
  </hyperlinks>
  <printOptions horizontalCentered="1"/>
  <pageMargins left="0.25" right="0.25" top="1.25" bottom="0" header="0.3" footer="0.3"/>
  <pageSetup scale="65" orientation="landscape" r:id="rId2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E983F-E5B9-4948-BE93-F254B174AA08}">
  <dimension ref="A1:AB17"/>
  <sheetViews>
    <sheetView zoomScale="90" zoomScaleNormal="90" workbookViewId="0">
      <selection activeCell="C6" sqref="C6"/>
    </sheetView>
  </sheetViews>
  <sheetFormatPr defaultRowHeight="24" x14ac:dyDescent="0.55000000000000004"/>
  <cols>
    <col min="1" max="1" width="4" style="62" customWidth="1"/>
    <col min="2" max="2" width="7.875" style="62" customWidth="1"/>
    <col min="3" max="3" width="14.75" style="11" customWidth="1"/>
    <col min="4" max="4" width="6.625" style="11" customWidth="1"/>
    <col min="5" max="28" width="4.625" style="11" customWidth="1"/>
    <col min="29" max="256" width="9" style="11"/>
    <col min="257" max="257" width="4" style="11" customWidth="1"/>
    <col min="258" max="258" width="7.875" style="11" customWidth="1"/>
    <col min="259" max="259" width="14.75" style="11" customWidth="1"/>
    <col min="260" max="260" width="6.625" style="11" customWidth="1"/>
    <col min="261" max="284" width="4.625" style="11" customWidth="1"/>
    <col min="285" max="512" width="9" style="11"/>
    <col min="513" max="513" width="4" style="11" customWidth="1"/>
    <col min="514" max="514" width="7.875" style="11" customWidth="1"/>
    <col min="515" max="515" width="14.75" style="11" customWidth="1"/>
    <col min="516" max="516" width="6.625" style="11" customWidth="1"/>
    <col min="517" max="540" width="4.625" style="11" customWidth="1"/>
    <col min="541" max="768" width="9" style="11"/>
    <col min="769" max="769" width="4" style="11" customWidth="1"/>
    <col min="770" max="770" width="7.875" style="11" customWidth="1"/>
    <col min="771" max="771" width="14.75" style="11" customWidth="1"/>
    <col min="772" max="772" width="6.625" style="11" customWidth="1"/>
    <col min="773" max="796" width="4.625" style="11" customWidth="1"/>
    <col min="797" max="1024" width="9" style="11"/>
    <col min="1025" max="1025" width="4" style="11" customWidth="1"/>
    <col min="1026" max="1026" width="7.875" style="11" customWidth="1"/>
    <col min="1027" max="1027" width="14.75" style="11" customWidth="1"/>
    <col min="1028" max="1028" width="6.625" style="11" customWidth="1"/>
    <col min="1029" max="1052" width="4.625" style="11" customWidth="1"/>
    <col min="1053" max="1280" width="9" style="11"/>
    <col min="1281" max="1281" width="4" style="11" customWidth="1"/>
    <col min="1282" max="1282" width="7.875" style="11" customWidth="1"/>
    <col min="1283" max="1283" width="14.75" style="11" customWidth="1"/>
    <col min="1284" max="1284" width="6.625" style="11" customWidth="1"/>
    <col min="1285" max="1308" width="4.625" style="11" customWidth="1"/>
    <col min="1309" max="1536" width="9" style="11"/>
    <col min="1537" max="1537" width="4" style="11" customWidth="1"/>
    <col min="1538" max="1538" width="7.875" style="11" customWidth="1"/>
    <col min="1539" max="1539" width="14.75" style="11" customWidth="1"/>
    <col min="1540" max="1540" width="6.625" style="11" customWidth="1"/>
    <col min="1541" max="1564" width="4.625" style="11" customWidth="1"/>
    <col min="1565" max="1792" width="9" style="11"/>
    <col min="1793" max="1793" width="4" style="11" customWidth="1"/>
    <col min="1794" max="1794" width="7.875" style="11" customWidth="1"/>
    <col min="1795" max="1795" width="14.75" style="11" customWidth="1"/>
    <col min="1796" max="1796" width="6.625" style="11" customWidth="1"/>
    <col min="1797" max="1820" width="4.625" style="11" customWidth="1"/>
    <col min="1821" max="2048" width="9" style="11"/>
    <col min="2049" max="2049" width="4" style="11" customWidth="1"/>
    <col min="2050" max="2050" width="7.875" style="11" customWidth="1"/>
    <col min="2051" max="2051" width="14.75" style="11" customWidth="1"/>
    <col min="2052" max="2052" width="6.625" style="11" customWidth="1"/>
    <col min="2053" max="2076" width="4.625" style="11" customWidth="1"/>
    <col min="2077" max="2304" width="9" style="11"/>
    <col min="2305" max="2305" width="4" style="11" customWidth="1"/>
    <col min="2306" max="2306" width="7.875" style="11" customWidth="1"/>
    <col min="2307" max="2307" width="14.75" style="11" customWidth="1"/>
    <col min="2308" max="2308" width="6.625" style="11" customWidth="1"/>
    <col min="2309" max="2332" width="4.625" style="11" customWidth="1"/>
    <col min="2333" max="2560" width="9" style="11"/>
    <col min="2561" max="2561" width="4" style="11" customWidth="1"/>
    <col min="2562" max="2562" width="7.875" style="11" customWidth="1"/>
    <col min="2563" max="2563" width="14.75" style="11" customWidth="1"/>
    <col min="2564" max="2564" width="6.625" style="11" customWidth="1"/>
    <col min="2565" max="2588" width="4.625" style="11" customWidth="1"/>
    <col min="2589" max="2816" width="9" style="11"/>
    <col min="2817" max="2817" width="4" style="11" customWidth="1"/>
    <col min="2818" max="2818" width="7.875" style="11" customWidth="1"/>
    <col min="2819" max="2819" width="14.75" style="11" customWidth="1"/>
    <col min="2820" max="2820" width="6.625" style="11" customWidth="1"/>
    <col min="2821" max="2844" width="4.625" style="11" customWidth="1"/>
    <col min="2845" max="3072" width="9" style="11"/>
    <col min="3073" max="3073" width="4" style="11" customWidth="1"/>
    <col min="3074" max="3074" width="7.875" style="11" customWidth="1"/>
    <col min="3075" max="3075" width="14.75" style="11" customWidth="1"/>
    <col min="3076" max="3076" width="6.625" style="11" customWidth="1"/>
    <col min="3077" max="3100" width="4.625" style="11" customWidth="1"/>
    <col min="3101" max="3328" width="9" style="11"/>
    <col min="3329" max="3329" width="4" style="11" customWidth="1"/>
    <col min="3330" max="3330" width="7.875" style="11" customWidth="1"/>
    <col min="3331" max="3331" width="14.75" style="11" customWidth="1"/>
    <col min="3332" max="3332" width="6.625" style="11" customWidth="1"/>
    <col min="3333" max="3356" width="4.625" style="11" customWidth="1"/>
    <col min="3357" max="3584" width="9" style="11"/>
    <col min="3585" max="3585" width="4" style="11" customWidth="1"/>
    <col min="3586" max="3586" width="7.875" style="11" customWidth="1"/>
    <col min="3587" max="3587" width="14.75" style="11" customWidth="1"/>
    <col min="3588" max="3588" width="6.625" style="11" customWidth="1"/>
    <col min="3589" max="3612" width="4.625" style="11" customWidth="1"/>
    <col min="3613" max="3840" width="9" style="11"/>
    <col min="3841" max="3841" width="4" style="11" customWidth="1"/>
    <col min="3842" max="3842" width="7.875" style="11" customWidth="1"/>
    <col min="3843" max="3843" width="14.75" style="11" customWidth="1"/>
    <col min="3844" max="3844" width="6.625" style="11" customWidth="1"/>
    <col min="3845" max="3868" width="4.625" style="11" customWidth="1"/>
    <col min="3869" max="4096" width="9" style="11"/>
    <col min="4097" max="4097" width="4" style="11" customWidth="1"/>
    <col min="4098" max="4098" width="7.875" style="11" customWidth="1"/>
    <col min="4099" max="4099" width="14.75" style="11" customWidth="1"/>
    <col min="4100" max="4100" width="6.625" style="11" customWidth="1"/>
    <col min="4101" max="4124" width="4.625" style="11" customWidth="1"/>
    <col min="4125" max="4352" width="9" style="11"/>
    <col min="4353" max="4353" width="4" style="11" customWidth="1"/>
    <col min="4354" max="4354" width="7.875" style="11" customWidth="1"/>
    <col min="4355" max="4355" width="14.75" style="11" customWidth="1"/>
    <col min="4356" max="4356" width="6.625" style="11" customWidth="1"/>
    <col min="4357" max="4380" width="4.625" style="11" customWidth="1"/>
    <col min="4381" max="4608" width="9" style="11"/>
    <col min="4609" max="4609" width="4" style="11" customWidth="1"/>
    <col min="4610" max="4610" width="7.875" style="11" customWidth="1"/>
    <col min="4611" max="4611" width="14.75" style="11" customWidth="1"/>
    <col min="4612" max="4612" width="6.625" style="11" customWidth="1"/>
    <col min="4613" max="4636" width="4.625" style="11" customWidth="1"/>
    <col min="4637" max="4864" width="9" style="11"/>
    <col min="4865" max="4865" width="4" style="11" customWidth="1"/>
    <col min="4866" max="4866" width="7.875" style="11" customWidth="1"/>
    <col min="4867" max="4867" width="14.75" style="11" customWidth="1"/>
    <col min="4868" max="4868" width="6.625" style="11" customWidth="1"/>
    <col min="4869" max="4892" width="4.625" style="11" customWidth="1"/>
    <col min="4893" max="5120" width="9" style="11"/>
    <col min="5121" max="5121" width="4" style="11" customWidth="1"/>
    <col min="5122" max="5122" width="7.875" style="11" customWidth="1"/>
    <col min="5123" max="5123" width="14.75" style="11" customWidth="1"/>
    <col min="5124" max="5124" width="6.625" style="11" customWidth="1"/>
    <col min="5125" max="5148" width="4.625" style="11" customWidth="1"/>
    <col min="5149" max="5376" width="9" style="11"/>
    <col min="5377" max="5377" width="4" style="11" customWidth="1"/>
    <col min="5378" max="5378" width="7.875" style="11" customWidth="1"/>
    <col min="5379" max="5379" width="14.75" style="11" customWidth="1"/>
    <col min="5380" max="5380" width="6.625" style="11" customWidth="1"/>
    <col min="5381" max="5404" width="4.625" style="11" customWidth="1"/>
    <col min="5405" max="5632" width="9" style="11"/>
    <col min="5633" max="5633" width="4" style="11" customWidth="1"/>
    <col min="5634" max="5634" width="7.875" style="11" customWidth="1"/>
    <col min="5635" max="5635" width="14.75" style="11" customWidth="1"/>
    <col min="5636" max="5636" width="6.625" style="11" customWidth="1"/>
    <col min="5637" max="5660" width="4.625" style="11" customWidth="1"/>
    <col min="5661" max="5888" width="9" style="11"/>
    <col min="5889" max="5889" width="4" style="11" customWidth="1"/>
    <col min="5890" max="5890" width="7.875" style="11" customWidth="1"/>
    <col min="5891" max="5891" width="14.75" style="11" customWidth="1"/>
    <col min="5892" max="5892" width="6.625" style="11" customWidth="1"/>
    <col min="5893" max="5916" width="4.625" style="11" customWidth="1"/>
    <col min="5917" max="6144" width="9" style="11"/>
    <col min="6145" max="6145" width="4" style="11" customWidth="1"/>
    <col min="6146" max="6146" width="7.875" style="11" customWidth="1"/>
    <col min="6147" max="6147" width="14.75" style="11" customWidth="1"/>
    <col min="6148" max="6148" width="6.625" style="11" customWidth="1"/>
    <col min="6149" max="6172" width="4.625" style="11" customWidth="1"/>
    <col min="6173" max="6400" width="9" style="11"/>
    <col min="6401" max="6401" width="4" style="11" customWidth="1"/>
    <col min="6402" max="6402" width="7.875" style="11" customWidth="1"/>
    <col min="6403" max="6403" width="14.75" style="11" customWidth="1"/>
    <col min="6404" max="6404" width="6.625" style="11" customWidth="1"/>
    <col min="6405" max="6428" width="4.625" style="11" customWidth="1"/>
    <col min="6429" max="6656" width="9" style="11"/>
    <col min="6657" max="6657" width="4" style="11" customWidth="1"/>
    <col min="6658" max="6658" width="7.875" style="11" customWidth="1"/>
    <col min="6659" max="6659" width="14.75" style="11" customWidth="1"/>
    <col min="6660" max="6660" width="6.625" style="11" customWidth="1"/>
    <col min="6661" max="6684" width="4.625" style="11" customWidth="1"/>
    <col min="6685" max="6912" width="9" style="11"/>
    <col min="6913" max="6913" width="4" style="11" customWidth="1"/>
    <col min="6914" max="6914" width="7.875" style="11" customWidth="1"/>
    <col min="6915" max="6915" width="14.75" style="11" customWidth="1"/>
    <col min="6916" max="6916" width="6.625" style="11" customWidth="1"/>
    <col min="6917" max="6940" width="4.625" style="11" customWidth="1"/>
    <col min="6941" max="7168" width="9" style="11"/>
    <col min="7169" max="7169" width="4" style="11" customWidth="1"/>
    <col min="7170" max="7170" width="7.875" style="11" customWidth="1"/>
    <col min="7171" max="7171" width="14.75" style="11" customWidth="1"/>
    <col min="7172" max="7172" width="6.625" style="11" customWidth="1"/>
    <col min="7173" max="7196" width="4.625" style="11" customWidth="1"/>
    <col min="7197" max="7424" width="9" style="11"/>
    <col min="7425" max="7425" width="4" style="11" customWidth="1"/>
    <col min="7426" max="7426" width="7.875" style="11" customWidth="1"/>
    <col min="7427" max="7427" width="14.75" style="11" customWidth="1"/>
    <col min="7428" max="7428" width="6.625" style="11" customWidth="1"/>
    <col min="7429" max="7452" width="4.625" style="11" customWidth="1"/>
    <col min="7453" max="7680" width="9" style="11"/>
    <col min="7681" max="7681" width="4" style="11" customWidth="1"/>
    <col min="7682" max="7682" width="7.875" style="11" customWidth="1"/>
    <col min="7683" max="7683" width="14.75" style="11" customWidth="1"/>
    <col min="7684" max="7684" width="6.625" style="11" customWidth="1"/>
    <col min="7685" max="7708" width="4.625" style="11" customWidth="1"/>
    <col min="7709" max="7936" width="9" style="11"/>
    <col min="7937" max="7937" width="4" style="11" customWidth="1"/>
    <col min="7938" max="7938" width="7.875" style="11" customWidth="1"/>
    <col min="7939" max="7939" width="14.75" style="11" customWidth="1"/>
    <col min="7940" max="7940" width="6.625" style="11" customWidth="1"/>
    <col min="7941" max="7964" width="4.625" style="11" customWidth="1"/>
    <col min="7965" max="8192" width="9" style="11"/>
    <col min="8193" max="8193" width="4" style="11" customWidth="1"/>
    <col min="8194" max="8194" width="7.875" style="11" customWidth="1"/>
    <col min="8195" max="8195" width="14.75" style="11" customWidth="1"/>
    <col min="8196" max="8196" width="6.625" style="11" customWidth="1"/>
    <col min="8197" max="8220" width="4.625" style="11" customWidth="1"/>
    <col min="8221" max="8448" width="9" style="11"/>
    <col min="8449" max="8449" width="4" style="11" customWidth="1"/>
    <col min="8450" max="8450" width="7.875" style="11" customWidth="1"/>
    <col min="8451" max="8451" width="14.75" style="11" customWidth="1"/>
    <col min="8452" max="8452" width="6.625" style="11" customWidth="1"/>
    <col min="8453" max="8476" width="4.625" style="11" customWidth="1"/>
    <col min="8477" max="8704" width="9" style="11"/>
    <col min="8705" max="8705" width="4" style="11" customWidth="1"/>
    <col min="8706" max="8706" width="7.875" style="11" customWidth="1"/>
    <col min="8707" max="8707" width="14.75" style="11" customWidth="1"/>
    <col min="8708" max="8708" width="6.625" style="11" customWidth="1"/>
    <col min="8709" max="8732" width="4.625" style="11" customWidth="1"/>
    <col min="8733" max="8960" width="9" style="11"/>
    <col min="8961" max="8961" width="4" style="11" customWidth="1"/>
    <col min="8962" max="8962" width="7.875" style="11" customWidth="1"/>
    <col min="8963" max="8963" width="14.75" style="11" customWidth="1"/>
    <col min="8964" max="8964" width="6.625" style="11" customWidth="1"/>
    <col min="8965" max="8988" width="4.625" style="11" customWidth="1"/>
    <col min="8989" max="9216" width="9" style="11"/>
    <col min="9217" max="9217" width="4" style="11" customWidth="1"/>
    <col min="9218" max="9218" width="7.875" style="11" customWidth="1"/>
    <col min="9219" max="9219" width="14.75" style="11" customWidth="1"/>
    <col min="9220" max="9220" width="6.625" style="11" customWidth="1"/>
    <col min="9221" max="9244" width="4.625" style="11" customWidth="1"/>
    <col min="9245" max="9472" width="9" style="11"/>
    <col min="9473" max="9473" width="4" style="11" customWidth="1"/>
    <col min="9474" max="9474" width="7.875" style="11" customWidth="1"/>
    <col min="9475" max="9475" width="14.75" style="11" customWidth="1"/>
    <col min="9476" max="9476" width="6.625" style="11" customWidth="1"/>
    <col min="9477" max="9500" width="4.625" style="11" customWidth="1"/>
    <col min="9501" max="9728" width="9" style="11"/>
    <col min="9729" max="9729" width="4" style="11" customWidth="1"/>
    <col min="9730" max="9730" width="7.875" style="11" customWidth="1"/>
    <col min="9731" max="9731" width="14.75" style="11" customWidth="1"/>
    <col min="9732" max="9732" width="6.625" style="11" customWidth="1"/>
    <col min="9733" max="9756" width="4.625" style="11" customWidth="1"/>
    <col min="9757" max="9984" width="9" style="11"/>
    <col min="9985" max="9985" width="4" style="11" customWidth="1"/>
    <col min="9986" max="9986" width="7.875" style="11" customWidth="1"/>
    <col min="9987" max="9987" width="14.75" style="11" customWidth="1"/>
    <col min="9988" max="9988" width="6.625" style="11" customWidth="1"/>
    <col min="9989" max="10012" width="4.625" style="11" customWidth="1"/>
    <col min="10013" max="10240" width="9" style="11"/>
    <col min="10241" max="10241" width="4" style="11" customWidth="1"/>
    <col min="10242" max="10242" width="7.875" style="11" customWidth="1"/>
    <col min="10243" max="10243" width="14.75" style="11" customWidth="1"/>
    <col min="10244" max="10244" width="6.625" style="11" customWidth="1"/>
    <col min="10245" max="10268" width="4.625" style="11" customWidth="1"/>
    <col min="10269" max="10496" width="9" style="11"/>
    <col min="10497" max="10497" width="4" style="11" customWidth="1"/>
    <col min="10498" max="10498" width="7.875" style="11" customWidth="1"/>
    <col min="10499" max="10499" width="14.75" style="11" customWidth="1"/>
    <col min="10500" max="10500" width="6.625" style="11" customWidth="1"/>
    <col min="10501" max="10524" width="4.625" style="11" customWidth="1"/>
    <col min="10525" max="10752" width="9" style="11"/>
    <col min="10753" max="10753" width="4" style="11" customWidth="1"/>
    <col min="10754" max="10754" width="7.875" style="11" customWidth="1"/>
    <col min="10755" max="10755" width="14.75" style="11" customWidth="1"/>
    <col min="10756" max="10756" width="6.625" style="11" customWidth="1"/>
    <col min="10757" max="10780" width="4.625" style="11" customWidth="1"/>
    <col min="10781" max="11008" width="9" style="11"/>
    <col min="11009" max="11009" width="4" style="11" customWidth="1"/>
    <col min="11010" max="11010" width="7.875" style="11" customWidth="1"/>
    <col min="11011" max="11011" width="14.75" style="11" customWidth="1"/>
    <col min="11012" max="11012" width="6.625" style="11" customWidth="1"/>
    <col min="11013" max="11036" width="4.625" style="11" customWidth="1"/>
    <col min="11037" max="11264" width="9" style="11"/>
    <col min="11265" max="11265" width="4" style="11" customWidth="1"/>
    <col min="11266" max="11266" width="7.875" style="11" customWidth="1"/>
    <col min="11267" max="11267" width="14.75" style="11" customWidth="1"/>
    <col min="11268" max="11268" width="6.625" style="11" customWidth="1"/>
    <col min="11269" max="11292" width="4.625" style="11" customWidth="1"/>
    <col min="11293" max="11520" width="9" style="11"/>
    <col min="11521" max="11521" width="4" style="11" customWidth="1"/>
    <col min="11522" max="11522" width="7.875" style="11" customWidth="1"/>
    <col min="11523" max="11523" width="14.75" style="11" customWidth="1"/>
    <col min="11524" max="11524" width="6.625" style="11" customWidth="1"/>
    <col min="11525" max="11548" width="4.625" style="11" customWidth="1"/>
    <col min="11549" max="11776" width="9" style="11"/>
    <col min="11777" max="11777" width="4" style="11" customWidth="1"/>
    <col min="11778" max="11778" width="7.875" style="11" customWidth="1"/>
    <col min="11779" max="11779" width="14.75" style="11" customWidth="1"/>
    <col min="11780" max="11780" width="6.625" style="11" customWidth="1"/>
    <col min="11781" max="11804" width="4.625" style="11" customWidth="1"/>
    <col min="11805" max="12032" width="9" style="11"/>
    <col min="12033" max="12033" width="4" style="11" customWidth="1"/>
    <col min="12034" max="12034" width="7.875" style="11" customWidth="1"/>
    <col min="12035" max="12035" width="14.75" style="11" customWidth="1"/>
    <col min="12036" max="12036" width="6.625" style="11" customWidth="1"/>
    <col min="12037" max="12060" width="4.625" style="11" customWidth="1"/>
    <col min="12061" max="12288" width="9" style="11"/>
    <col min="12289" max="12289" width="4" style="11" customWidth="1"/>
    <col min="12290" max="12290" width="7.875" style="11" customWidth="1"/>
    <col min="12291" max="12291" width="14.75" style="11" customWidth="1"/>
    <col min="12292" max="12292" width="6.625" style="11" customWidth="1"/>
    <col min="12293" max="12316" width="4.625" style="11" customWidth="1"/>
    <col min="12317" max="12544" width="9" style="11"/>
    <col min="12545" max="12545" width="4" style="11" customWidth="1"/>
    <col min="12546" max="12546" width="7.875" style="11" customWidth="1"/>
    <col min="12547" max="12547" width="14.75" style="11" customWidth="1"/>
    <col min="12548" max="12548" width="6.625" style="11" customWidth="1"/>
    <col min="12549" max="12572" width="4.625" style="11" customWidth="1"/>
    <col min="12573" max="12800" width="9" style="11"/>
    <col min="12801" max="12801" width="4" style="11" customWidth="1"/>
    <col min="12802" max="12802" width="7.875" style="11" customWidth="1"/>
    <col min="12803" max="12803" width="14.75" style="11" customWidth="1"/>
    <col min="12804" max="12804" width="6.625" style="11" customWidth="1"/>
    <col min="12805" max="12828" width="4.625" style="11" customWidth="1"/>
    <col min="12829" max="13056" width="9" style="11"/>
    <col min="13057" max="13057" width="4" style="11" customWidth="1"/>
    <col min="13058" max="13058" width="7.875" style="11" customWidth="1"/>
    <col min="13059" max="13059" width="14.75" style="11" customWidth="1"/>
    <col min="13060" max="13060" width="6.625" style="11" customWidth="1"/>
    <col min="13061" max="13084" width="4.625" style="11" customWidth="1"/>
    <col min="13085" max="13312" width="9" style="11"/>
    <col min="13313" max="13313" width="4" style="11" customWidth="1"/>
    <col min="13314" max="13314" width="7.875" style="11" customWidth="1"/>
    <col min="13315" max="13315" width="14.75" style="11" customWidth="1"/>
    <col min="13316" max="13316" width="6.625" style="11" customWidth="1"/>
    <col min="13317" max="13340" width="4.625" style="11" customWidth="1"/>
    <col min="13341" max="13568" width="9" style="11"/>
    <col min="13569" max="13569" width="4" style="11" customWidth="1"/>
    <col min="13570" max="13570" width="7.875" style="11" customWidth="1"/>
    <col min="13571" max="13571" width="14.75" style="11" customWidth="1"/>
    <col min="13572" max="13572" width="6.625" style="11" customWidth="1"/>
    <col min="13573" max="13596" width="4.625" style="11" customWidth="1"/>
    <col min="13597" max="13824" width="9" style="11"/>
    <col min="13825" max="13825" width="4" style="11" customWidth="1"/>
    <col min="13826" max="13826" width="7.875" style="11" customWidth="1"/>
    <col min="13827" max="13827" width="14.75" style="11" customWidth="1"/>
    <col min="13828" max="13828" width="6.625" style="11" customWidth="1"/>
    <col min="13829" max="13852" width="4.625" style="11" customWidth="1"/>
    <col min="13853" max="14080" width="9" style="11"/>
    <col min="14081" max="14081" width="4" style="11" customWidth="1"/>
    <col min="14082" max="14082" width="7.875" style="11" customWidth="1"/>
    <col min="14083" max="14083" width="14.75" style="11" customWidth="1"/>
    <col min="14084" max="14084" width="6.625" style="11" customWidth="1"/>
    <col min="14085" max="14108" width="4.625" style="11" customWidth="1"/>
    <col min="14109" max="14336" width="9" style="11"/>
    <col min="14337" max="14337" width="4" style="11" customWidth="1"/>
    <col min="14338" max="14338" width="7.875" style="11" customWidth="1"/>
    <col min="14339" max="14339" width="14.75" style="11" customWidth="1"/>
    <col min="14340" max="14340" width="6.625" style="11" customWidth="1"/>
    <col min="14341" max="14364" width="4.625" style="11" customWidth="1"/>
    <col min="14365" max="14592" width="9" style="11"/>
    <col min="14593" max="14593" width="4" style="11" customWidth="1"/>
    <col min="14594" max="14594" width="7.875" style="11" customWidth="1"/>
    <col min="14595" max="14595" width="14.75" style="11" customWidth="1"/>
    <col min="14596" max="14596" width="6.625" style="11" customWidth="1"/>
    <col min="14597" max="14620" width="4.625" style="11" customWidth="1"/>
    <col min="14621" max="14848" width="9" style="11"/>
    <col min="14849" max="14849" width="4" style="11" customWidth="1"/>
    <col min="14850" max="14850" width="7.875" style="11" customWidth="1"/>
    <col min="14851" max="14851" width="14.75" style="11" customWidth="1"/>
    <col min="14852" max="14852" width="6.625" style="11" customWidth="1"/>
    <col min="14853" max="14876" width="4.625" style="11" customWidth="1"/>
    <col min="14877" max="15104" width="9" style="11"/>
    <col min="15105" max="15105" width="4" style="11" customWidth="1"/>
    <col min="15106" max="15106" width="7.875" style="11" customWidth="1"/>
    <col min="15107" max="15107" width="14.75" style="11" customWidth="1"/>
    <col min="15108" max="15108" width="6.625" style="11" customWidth="1"/>
    <col min="15109" max="15132" width="4.625" style="11" customWidth="1"/>
    <col min="15133" max="15360" width="9" style="11"/>
    <col min="15361" max="15361" width="4" style="11" customWidth="1"/>
    <col min="15362" max="15362" width="7.875" style="11" customWidth="1"/>
    <col min="15363" max="15363" width="14.75" style="11" customWidth="1"/>
    <col min="15364" max="15364" width="6.625" style="11" customWidth="1"/>
    <col min="15365" max="15388" width="4.625" style="11" customWidth="1"/>
    <col min="15389" max="15616" width="9" style="11"/>
    <col min="15617" max="15617" width="4" style="11" customWidth="1"/>
    <col min="15618" max="15618" width="7.875" style="11" customWidth="1"/>
    <col min="15619" max="15619" width="14.75" style="11" customWidth="1"/>
    <col min="15620" max="15620" width="6.625" style="11" customWidth="1"/>
    <col min="15621" max="15644" width="4.625" style="11" customWidth="1"/>
    <col min="15645" max="15872" width="9" style="11"/>
    <col min="15873" max="15873" width="4" style="11" customWidth="1"/>
    <col min="15874" max="15874" width="7.875" style="11" customWidth="1"/>
    <col min="15875" max="15875" width="14.75" style="11" customWidth="1"/>
    <col min="15876" max="15876" width="6.625" style="11" customWidth="1"/>
    <col min="15877" max="15900" width="4.625" style="11" customWidth="1"/>
    <col min="15901" max="16128" width="9" style="11"/>
    <col min="16129" max="16129" width="4" style="11" customWidth="1"/>
    <col min="16130" max="16130" width="7.875" style="11" customWidth="1"/>
    <col min="16131" max="16131" width="14.75" style="11" customWidth="1"/>
    <col min="16132" max="16132" width="6.625" style="11" customWidth="1"/>
    <col min="16133" max="16156" width="4.625" style="11" customWidth="1"/>
    <col min="16157" max="16384" width="9" style="11"/>
  </cols>
  <sheetData>
    <row r="1" spans="1:28" s="31" customFormat="1" x14ac:dyDescent="0.55000000000000004">
      <c r="A1" s="30">
        <v>1</v>
      </c>
      <c r="B1" s="30">
        <v>2</v>
      </c>
      <c r="C1" s="30">
        <v>3</v>
      </c>
      <c r="D1" s="30">
        <v>4</v>
      </c>
      <c r="E1" s="163">
        <v>5</v>
      </c>
      <c r="F1" s="163"/>
      <c r="G1" s="163"/>
      <c r="H1" s="163"/>
      <c r="I1" s="163">
        <v>6</v>
      </c>
      <c r="J1" s="163"/>
      <c r="K1" s="163"/>
      <c r="L1" s="163"/>
      <c r="M1" s="163">
        <v>7</v>
      </c>
      <c r="N1" s="163"/>
      <c r="O1" s="163"/>
      <c r="P1" s="163"/>
      <c r="Q1" s="163">
        <v>8</v>
      </c>
      <c r="R1" s="163"/>
      <c r="S1" s="163"/>
      <c r="T1" s="163"/>
      <c r="U1" s="163">
        <v>9</v>
      </c>
      <c r="V1" s="163"/>
      <c r="W1" s="163"/>
      <c r="X1" s="163"/>
      <c r="Y1" s="163">
        <v>10</v>
      </c>
      <c r="Z1" s="163"/>
      <c r="AA1" s="163"/>
      <c r="AB1" s="163"/>
    </row>
    <row r="2" spans="1:28" s="33" customFormat="1" ht="21" customHeight="1" x14ac:dyDescent="0.55000000000000004">
      <c r="A2" s="164" t="s">
        <v>63</v>
      </c>
      <c r="B2" s="32"/>
      <c r="C2" s="164" t="s">
        <v>64</v>
      </c>
      <c r="D2" s="164" t="s">
        <v>12</v>
      </c>
      <c r="E2" s="167" t="s">
        <v>65</v>
      </c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9"/>
    </row>
    <row r="3" spans="1:28" s="33" customFormat="1" ht="21" customHeight="1" x14ac:dyDescent="0.55000000000000004">
      <c r="A3" s="165"/>
      <c r="B3" s="34" t="s">
        <v>3</v>
      </c>
      <c r="C3" s="165"/>
      <c r="D3" s="165"/>
      <c r="E3" s="167" t="s">
        <v>66</v>
      </c>
      <c r="F3" s="168"/>
      <c r="G3" s="168"/>
      <c r="H3" s="169"/>
      <c r="I3" s="170" t="s">
        <v>67</v>
      </c>
      <c r="J3" s="170"/>
      <c r="K3" s="170"/>
      <c r="L3" s="170"/>
      <c r="M3" s="171" t="s">
        <v>68</v>
      </c>
      <c r="N3" s="171"/>
      <c r="O3" s="171"/>
      <c r="P3" s="171"/>
      <c r="Q3" s="172" t="s">
        <v>69</v>
      </c>
      <c r="R3" s="172"/>
      <c r="S3" s="172"/>
      <c r="T3" s="172"/>
      <c r="U3" s="173" t="s">
        <v>70</v>
      </c>
      <c r="V3" s="173"/>
      <c r="W3" s="173"/>
      <c r="X3" s="173"/>
      <c r="Y3" s="174" t="s">
        <v>71</v>
      </c>
      <c r="Z3" s="174"/>
      <c r="AA3" s="174"/>
      <c r="AB3" s="174"/>
    </row>
    <row r="4" spans="1:28" s="33" customFormat="1" x14ac:dyDescent="0.55000000000000004">
      <c r="A4" s="166"/>
      <c r="B4" s="40"/>
      <c r="C4" s="166"/>
      <c r="D4" s="166"/>
      <c r="E4" s="41" t="s">
        <v>72</v>
      </c>
      <c r="F4" s="41" t="s">
        <v>73</v>
      </c>
      <c r="G4" s="41" t="s">
        <v>74</v>
      </c>
      <c r="H4" s="41" t="s">
        <v>75</v>
      </c>
      <c r="I4" s="35" t="s">
        <v>72</v>
      </c>
      <c r="J4" s="35" t="s">
        <v>73</v>
      </c>
      <c r="K4" s="35" t="s">
        <v>74</v>
      </c>
      <c r="L4" s="35" t="s">
        <v>75</v>
      </c>
      <c r="M4" s="36" t="s">
        <v>72</v>
      </c>
      <c r="N4" s="36" t="s">
        <v>73</v>
      </c>
      <c r="O4" s="36" t="s">
        <v>74</v>
      </c>
      <c r="P4" s="36" t="s">
        <v>75</v>
      </c>
      <c r="Q4" s="37" t="s">
        <v>72</v>
      </c>
      <c r="R4" s="37" t="s">
        <v>73</v>
      </c>
      <c r="S4" s="37" t="s">
        <v>74</v>
      </c>
      <c r="T4" s="37" t="s">
        <v>75</v>
      </c>
      <c r="U4" s="38" t="s">
        <v>72</v>
      </c>
      <c r="V4" s="38" t="s">
        <v>73</v>
      </c>
      <c r="W4" s="38" t="s">
        <v>74</v>
      </c>
      <c r="X4" s="38" t="s">
        <v>75</v>
      </c>
      <c r="Y4" s="42" t="s">
        <v>72</v>
      </c>
      <c r="Z4" s="42" t="s">
        <v>73</v>
      </c>
      <c r="AA4" s="42" t="s">
        <v>74</v>
      </c>
      <c r="AB4" s="42" t="s">
        <v>75</v>
      </c>
    </row>
    <row r="5" spans="1:28" s="33" customFormat="1" x14ac:dyDescent="0.55000000000000004">
      <c r="A5" s="8">
        <v>1</v>
      </c>
      <c r="B5" s="9">
        <v>1444011201</v>
      </c>
      <c r="C5" s="10" t="s">
        <v>31</v>
      </c>
      <c r="D5" s="33" t="s">
        <v>36</v>
      </c>
      <c r="E5" s="8">
        <v>21</v>
      </c>
      <c r="F5" s="33">
        <v>20</v>
      </c>
      <c r="G5" s="43">
        <v>41</v>
      </c>
      <c r="H5" s="43">
        <v>2</v>
      </c>
      <c r="I5" s="43">
        <v>33</v>
      </c>
      <c r="J5" s="43">
        <v>31</v>
      </c>
      <c r="K5" s="43">
        <v>64</v>
      </c>
      <c r="L5" s="43">
        <v>2</v>
      </c>
      <c r="M5" s="43">
        <v>29</v>
      </c>
      <c r="N5" s="43">
        <v>36</v>
      </c>
      <c r="O5" s="43">
        <v>65</v>
      </c>
      <c r="P5" s="43">
        <v>3</v>
      </c>
      <c r="Q5" s="43">
        <v>26</v>
      </c>
      <c r="R5" s="43">
        <v>29</v>
      </c>
      <c r="S5" s="43">
        <v>45</v>
      </c>
      <c r="T5" s="43">
        <v>2</v>
      </c>
      <c r="U5" s="44"/>
      <c r="V5" s="44"/>
      <c r="W5" s="44"/>
      <c r="X5" s="44"/>
      <c r="Y5" s="43"/>
      <c r="Z5" s="43"/>
      <c r="AA5" s="43"/>
      <c r="AB5" s="43"/>
    </row>
    <row r="6" spans="1:28" s="33" customFormat="1" x14ac:dyDescent="0.55000000000000004">
      <c r="A6" s="45">
        <v>2</v>
      </c>
      <c r="B6" s="45">
        <v>1444041101</v>
      </c>
      <c r="C6" s="45" t="s">
        <v>76</v>
      </c>
      <c r="D6" s="45" t="s">
        <v>36</v>
      </c>
      <c r="E6" s="46">
        <v>69</v>
      </c>
      <c r="F6" s="46">
        <v>56</v>
      </c>
      <c r="G6" s="46">
        <v>125</v>
      </c>
      <c r="H6" s="46">
        <v>4</v>
      </c>
      <c r="I6" s="46">
        <v>56</v>
      </c>
      <c r="J6" s="46">
        <v>59</v>
      </c>
      <c r="K6" s="46">
        <v>115</v>
      </c>
      <c r="L6" s="46">
        <v>4</v>
      </c>
      <c r="M6" s="46"/>
      <c r="N6" s="46"/>
      <c r="O6" s="46"/>
      <c r="P6" s="46"/>
      <c r="Q6" s="46"/>
      <c r="R6" s="46"/>
      <c r="S6" s="46"/>
      <c r="T6" s="46"/>
      <c r="U6" s="47"/>
      <c r="V6" s="47"/>
      <c r="W6" s="47"/>
      <c r="X6" s="47"/>
      <c r="Y6" s="46"/>
      <c r="Z6" s="46"/>
      <c r="AA6" s="46"/>
      <c r="AB6" s="46"/>
    </row>
    <row r="7" spans="1:28" s="33" customFormat="1" x14ac:dyDescent="0.55000000000000004">
      <c r="A7" s="45">
        <v>3</v>
      </c>
      <c r="B7" s="45" t="s">
        <v>77</v>
      </c>
      <c r="C7" s="45" t="s">
        <v>78</v>
      </c>
      <c r="D7" s="45" t="s">
        <v>79</v>
      </c>
      <c r="E7" s="46"/>
      <c r="F7" s="46"/>
      <c r="G7" s="46"/>
      <c r="H7" s="46"/>
      <c r="I7" s="46"/>
      <c r="J7" s="46"/>
      <c r="K7" s="46"/>
      <c r="L7" s="46"/>
      <c r="M7" s="46">
        <v>75</v>
      </c>
      <c r="N7" s="46">
        <v>178</v>
      </c>
      <c r="O7" s="46">
        <v>253</v>
      </c>
      <c r="P7" s="46">
        <v>7</v>
      </c>
      <c r="Q7" s="46">
        <v>108</v>
      </c>
      <c r="R7" s="46">
        <v>213</v>
      </c>
      <c r="S7" s="46">
        <v>321</v>
      </c>
      <c r="T7" s="46">
        <v>9</v>
      </c>
      <c r="U7" s="47"/>
      <c r="V7" s="47"/>
      <c r="W7" s="47"/>
      <c r="X7" s="47"/>
      <c r="Y7" s="46"/>
      <c r="Z7" s="46"/>
      <c r="AA7" s="46"/>
      <c r="AB7" s="46"/>
    </row>
    <row r="8" spans="1:28" s="33" customFormat="1" x14ac:dyDescent="0.55000000000000004">
      <c r="A8" s="45"/>
      <c r="B8" s="45"/>
      <c r="C8" s="45"/>
      <c r="D8" s="45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7"/>
      <c r="V8" s="47"/>
      <c r="W8" s="47"/>
      <c r="X8" s="47"/>
      <c r="Y8" s="46"/>
      <c r="Z8" s="46"/>
      <c r="AA8" s="46"/>
      <c r="AB8" s="46"/>
    </row>
    <row r="9" spans="1:28" s="33" customFormat="1" x14ac:dyDescent="0.55000000000000004">
      <c r="A9" s="48"/>
      <c r="B9" s="49"/>
      <c r="C9" s="49"/>
      <c r="D9" s="48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1"/>
      <c r="V9" s="51"/>
      <c r="W9" s="51"/>
      <c r="X9" s="51"/>
      <c r="Y9" s="50"/>
      <c r="Z9" s="50"/>
      <c r="AA9" s="50"/>
      <c r="AB9" s="50"/>
    </row>
    <row r="10" spans="1:28" s="33" customFormat="1" x14ac:dyDescent="0.55000000000000004">
      <c r="A10" s="52"/>
      <c r="B10" s="53"/>
      <c r="C10" s="54" t="s">
        <v>71</v>
      </c>
      <c r="D10" s="52"/>
      <c r="E10" s="55"/>
      <c r="F10" s="55"/>
      <c r="G10" s="55"/>
      <c r="H10" s="55"/>
      <c r="I10" s="56"/>
      <c r="J10" s="56"/>
      <c r="K10" s="56"/>
      <c r="L10" s="56"/>
      <c r="M10" s="57"/>
      <c r="N10" s="57"/>
      <c r="O10" s="57"/>
      <c r="P10" s="57"/>
      <c r="Q10" s="58"/>
      <c r="R10" s="58"/>
      <c r="S10" s="58"/>
      <c r="T10" s="58"/>
      <c r="U10" s="59"/>
      <c r="V10" s="59"/>
      <c r="W10" s="59"/>
      <c r="X10" s="59"/>
      <c r="Y10" s="60"/>
      <c r="Z10" s="60"/>
      <c r="AA10" s="60"/>
      <c r="AB10" s="60"/>
    </row>
    <row r="12" spans="1:28" s="1" customFormat="1" x14ac:dyDescent="0.55000000000000004"/>
    <row r="13" spans="1:28" s="1" customFormat="1" x14ac:dyDescent="0.55000000000000004"/>
    <row r="14" spans="1:28" s="1" customFormat="1" x14ac:dyDescent="0.55000000000000004"/>
    <row r="15" spans="1:28" s="1" customFormat="1" x14ac:dyDescent="0.55000000000000004"/>
    <row r="16" spans="1:28" s="1" customFormat="1" x14ac:dyDescent="0.55000000000000004"/>
    <row r="17" s="1" customFormat="1" x14ac:dyDescent="0.55000000000000004"/>
  </sheetData>
  <mergeCells count="16">
    <mergeCell ref="A2:A4"/>
    <mergeCell ref="C2:C4"/>
    <mergeCell ref="D2:D4"/>
    <mergeCell ref="E2:AB2"/>
    <mergeCell ref="E3:H3"/>
    <mergeCell ref="I3:L3"/>
    <mergeCell ref="M3:P3"/>
    <mergeCell ref="Q3:T3"/>
    <mergeCell ref="U3:X3"/>
    <mergeCell ref="Y3:AB3"/>
    <mergeCell ref="Y1:AB1"/>
    <mergeCell ref="E1:H1"/>
    <mergeCell ref="I1:L1"/>
    <mergeCell ref="M1:P1"/>
    <mergeCell ref="Q1:T1"/>
    <mergeCell ref="U1:X1"/>
  </mergeCells>
  <printOptions horizontalCentered="1"/>
  <pageMargins left="0.23622047244094499" right="3.9370078740157501E-2" top="1.2480314960000001" bottom="0.35433070866141703" header="0.31496062992126" footer="0.31496062992126"/>
  <pageSetup paperSize="9" orientation="landscape" horizontalDpi="4294967293" r:id="rId1"/>
  <headerFooter>
    <oddHeader xml:space="preserve">&amp;C&amp;P&amp;R&amp;"TH SarabunPSK,ธรรมดา"&amp;12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2BBF-B5EC-440F-B9D5-AB14F0654402}">
  <dimension ref="A1:DC22"/>
  <sheetViews>
    <sheetView tabSelected="1" view="pageBreakPreview" topLeftCell="BN1" zoomScale="112" zoomScaleNormal="90" zoomScaleSheetLayoutView="112" workbookViewId="0">
      <selection activeCell="CE10" sqref="CE10"/>
    </sheetView>
  </sheetViews>
  <sheetFormatPr defaultRowHeight="24" x14ac:dyDescent="0.55000000000000004"/>
  <cols>
    <col min="1" max="1" width="4" style="62" customWidth="1"/>
    <col min="2" max="2" width="12.25" style="62" customWidth="1"/>
    <col min="3" max="3" width="17.25" style="11" customWidth="1"/>
    <col min="4" max="4" width="4" style="11" bestFit="1" customWidth="1"/>
    <col min="5" max="5" width="4.875" style="11" bestFit="1" customWidth="1"/>
    <col min="6" max="6" width="6.25" style="11" customWidth="1"/>
    <col min="7" max="7" width="10.625" style="11" customWidth="1"/>
    <col min="8" max="107" width="3" style="11" customWidth="1"/>
    <col min="108" max="256" width="9" style="11"/>
    <col min="257" max="257" width="4" style="11" customWidth="1"/>
    <col min="258" max="258" width="12.25" style="11" customWidth="1"/>
    <col min="259" max="259" width="17.25" style="11" customWidth="1"/>
    <col min="260" max="260" width="4" style="11" bestFit="1" customWidth="1"/>
    <col min="261" max="261" width="4.875" style="11" bestFit="1" customWidth="1"/>
    <col min="262" max="262" width="6.25" style="11" customWidth="1"/>
    <col min="263" max="263" width="10.625" style="11" customWidth="1"/>
    <col min="264" max="363" width="3" style="11" customWidth="1"/>
    <col min="364" max="512" width="9" style="11"/>
    <col min="513" max="513" width="4" style="11" customWidth="1"/>
    <col min="514" max="514" width="12.25" style="11" customWidth="1"/>
    <col min="515" max="515" width="17.25" style="11" customWidth="1"/>
    <col min="516" max="516" width="4" style="11" bestFit="1" customWidth="1"/>
    <col min="517" max="517" width="4.875" style="11" bestFit="1" customWidth="1"/>
    <col min="518" max="518" width="6.25" style="11" customWidth="1"/>
    <col min="519" max="519" width="10.625" style="11" customWidth="1"/>
    <col min="520" max="619" width="3" style="11" customWidth="1"/>
    <col min="620" max="768" width="9" style="11"/>
    <col min="769" max="769" width="4" style="11" customWidth="1"/>
    <col min="770" max="770" width="12.25" style="11" customWidth="1"/>
    <col min="771" max="771" width="17.25" style="11" customWidth="1"/>
    <col min="772" max="772" width="4" style="11" bestFit="1" customWidth="1"/>
    <col min="773" max="773" width="4.875" style="11" bestFit="1" customWidth="1"/>
    <col min="774" max="774" width="6.25" style="11" customWidth="1"/>
    <col min="775" max="775" width="10.625" style="11" customWidth="1"/>
    <col min="776" max="875" width="3" style="11" customWidth="1"/>
    <col min="876" max="1024" width="9" style="11"/>
    <col min="1025" max="1025" width="4" style="11" customWidth="1"/>
    <col min="1026" max="1026" width="12.25" style="11" customWidth="1"/>
    <col min="1027" max="1027" width="17.25" style="11" customWidth="1"/>
    <col min="1028" max="1028" width="4" style="11" bestFit="1" customWidth="1"/>
    <col min="1029" max="1029" width="4.875" style="11" bestFit="1" customWidth="1"/>
    <col min="1030" max="1030" width="6.25" style="11" customWidth="1"/>
    <col min="1031" max="1031" width="10.625" style="11" customWidth="1"/>
    <col min="1032" max="1131" width="3" style="11" customWidth="1"/>
    <col min="1132" max="1280" width="9" style="11"/>
    <col min="1281" max="1281" width="4" style="11" customWidth="1"/>
    <col min="1282" max="1282" width="12.25" style="11" customWidth="1"/>
    <col min="1283" max="1283" width="17.25" style="11" customWidth="1"/>
    <col min="1284" max="1284" width="4" style="11" bestFit="1" customWidth="1"/>
    <col min="1285" max="1285" width="4.875" style="11" bestFit="1" customWidth="1"/>
    <col min="1286" max="1286" width="6.25" style="11" customWidth="1"/>
    <col min="1287" max="1287" width="10.625" style="11" customWidth="1"/>
    <col min="1288" max="1387" width="3" style="11" customWidth="1"/>
    <col min="1388" max="1536" width="9" style="11"/>
    <col min="1537" max="1537" width="4" style="11" customWidth="1"/>
    <col min="1538" max="1538" width="12.25" style="11" customWidth="1"/>
    <col min="1539" max="1539" width="17.25" style="11" customWidth="1"/>
    <col min="1540" max="1540" width="4" style="11" bestFit="1" customWidth="1"/>
    <col min="1541" max="1541" width="4.875" style="11" bestFit="1" customWidth="1"/>
    <col min="1542" max="1542" width="6.25" style="11" customWidth="1"/>
    <col min="1543" max="1543" width="10.625" style="11" customWidth="1"/>
    <col min="1544" max="1643" width="3" style="11" customWidth="1"/>
    <col min="1644" max="1792" width="9" style="11"/>
    <col min="1793" max="1793" width="4" style="11" customWidth="1"/>
    <col min="1794" max="1794" width="12.25" style="11" customWidth="1"/>
    <col min="1795" max="1795" width="17.25" style="11" customWidth="1"/>
    <col min="1796" max="1796" width="4" style="11" bestFit="1" customWidth="1"/>
    <col min="1797" max="1797" width="4.875" style="11" bestFit="1" customWidth="1"/>
    <col min="1798" max="1798" width="6.25" style="11" customWidth="1"/>
    <col min="1799" max="1799" width="10.625" style="11" customWidth="1"/>
    <col min="1800" max="1899" width="3" style="11" customWidth="1"/>
    <col min="1900" max="2048" width="9" style="11"/>
    <col min="2049" max="2049" width="4" style="11" customWidth="1"/>
    <col min="2050" max="2050" width="12.25" style="11" customWidth="1"/>
    <col min="2051" max="2051" width="17.25" style="11" customWidth="1"/>
    <col min="2052" max="2052" width="4" style="11" bestFit="1" customWidth="1"/>
    <col min="2053" max="2053" width="4.875" style="11" bestFit="1" customWidth="1"/>
    <col min="2054" max="2054" width="6.25" style="11" customWidth="1"/>
    <col min="2055" max="2055" width="10.625" style="11" customWidth="1"/>
    <col min="2056" max="2155" width="3" style="11" customWidth="1"/>
    <col min="2156" max="2304" width="9" style="11"/>
    <col min="2305" max="2305" width="4" style="11" customWidth="1"/>
    <col min="2306" max="2306" width="12.25" style="11" customWidth="1"/>
    <col min="2307" max="2307" width="17.25" style="11" customWidth="1"/>
    <col min="2308" max="2308" width="4" style="11" bestFit="1" customWidth="1"/>
    <col min="2309" max="2309" width="4.875" style="11" bestFit="1" customWidth="1"/>
    <col min="2310" max="2310" width="6.25" style="11" customWidth="1"/>
    <col min="2311" max="2311" width="10.625" style="11" customWidth="1"/>
    <col min="2312" max="2411" width="3" style="11" customWidth="1"/>
    <col min="2412" max="2560" width="9" style="11"/>
    <col min="2561" max="2561" width="4" style="11" customWidth="1"/>
    <col min="2562" max="2562" width="12.25" style="11" customWidth="1"/>
    <col min="2563" max="2563" width="17.25" style="11" customWidth="1"/>
    <col min="2564" max="2564" width="4" style="11" bestFit="1" customWidth="1"/>
    <col min="2565" max="2565" width="4.875" style="11" bestFit="1" customWidth="1"/>
    <col min="2566" max="2566" width="6.25" style="11" customWidth="1"/>
    <col min="2567" max="2567" width="10.625" style="11" customWidth="1"/>
    <col min="2568" max="2667" width="3" style="11" customWidth="1"/>
    <col min="2668" max="2816" width="9" style="11"/>
    <col min="2817" max="2817" width="4" style="11" customWidth="1"/>
    <col min="2818" max="2818" width="12.25" style="11" customWidth="1"/>
    <col min="2819" max="2819" width="17.25" style="11" customWidth="1"/>
    <col min="2820" max="2820" width="4" style="11" bestFit="1" customWidth="1"/>
    <col min="2821" max="2821" width="4.875" style="11" bestFit="1" customWidth="1"/>
    <col min="2822" max="2822" width="6.25" style="11" customWidth="1"/>
    <col min="2823" max="2823" width="10.625" style="11" customWidth="1"/>
    <col min="2824" max="2923" width="3" style="11" customWidth="1"/>
    <col min="2924" max="3072" width="9" style="11"/>
    <col min="3073" max="3073" width="4" style="11" customWidth="1"/>
    <col min="3074" max="3074" width="12.25" style="11" customWidth="1"/>
    <col min="3075" max="3075" width="17.25" style="11" customWidth="1"/>
    <col min="3076" max="3076" width="4" style="11" bestFit="1" customWidth="1"/>
    <col min="3077" max="3077" width="4.875" style="11" bestFit="1" customWidth="1"/>
    <col min="3078" max="3078" width="6.25" style="11" customWidth="1"/>
    <col min="3079" max="3079" width="10.625" style="11" customWidth="1"/>
    <col min="3080" max="3179" width="3" style="11" customWidth="1"/>
    <col min="3180" max="3328" width="9" style="11"/>
    <col min="3329" max="3329" width="4" style="11" customWidth="1"/>
    <col min="3330" max="3330" width="12.25" style="11" customWidth="1"/>
    <col min="3331" max="3331" width="17.25" style="11" customWidth="1"/>
    <col min="3332" max="3332" width="4" style="11" bestFit="1" customWidth="1"/>
    <col min="3333" max="3333" width="4.875" style="11" bestFit="1" customWidth="1"/>
    <col min="3334" max="3334" width="6.25" style="11" customWidth="1"/>
    <col min="3335" max="3335" width="10.625" style="11" customWidth="1"/>
    <col min="3336" max="3435" width="3" style="11" customWidth="1"/>
    <col min="3436" max="3584" width="9" style="11"/>
    <col min="3585" max="3585" width="4" style="11" customWidth="1"/>
    <col min="3586" max="3586" width="12.25" style="11" customWidth="1"/>
    <col min="3587" max="3587" width="17.25" style="11" customWidth="1"/>
    <col min="3588" max="3588" width="4" style="11" bestFit="1" customWidth="1"/>
    <col min="3589" max="3589" width="4.875" style="11" bestFit="1" customWidth="1"/>
    <col min="3590" max="3590" width="6.25" style="11" customWidth="1"/>
    <col min="3591" max="3591" width="10.625" style="11" customWidth="1"/>
    <col min="3592" max="3691" width="3" style="11" customWidth="1"/>
    <col min="3692" max="3840" width="9" style="11"/>
    <col min="3841" max="3841" width="4" style="11" customWidth="1"/>
    <col min="3842" max="3842" width="12.25" style="11" customWidth="1"/>
    <col min="3843" max="3843" width="17.25" style="11" customWidth="1"/>
    <col min="3844" max="3844" width="4" style="11" bestFit="1" customWidth="1"/>
    <col min="3845" max="3845" width="4.875" style="11" bestFit="1" customWidth="1"/>
    <col min="3846" max="3846" width="6.25" style="11" customWidth="1"/>
    <col min="3847" max="3847" width="10.625" style="11" customWidth="1"/>
    <col min="3848" max="3947" width="3" style="11" customWidth="1"/>
    <col min="3948" max="4096" width="9" style="11"/>
    <col min="4097" max="4097" width="4" style="11" customWidth="1"/>
    <col min="4098" max="4098" width="12.25" style="11" customWidth="1"/>
    <col min="4099" max="4099" width="17.25" style="11" customWidth="1"/>
    <col min="4100" max="4100" width="4" style="11" bestFit="1" customWidth="1"/>
    <col min="4101" max="4101" width="4.875" style="11" bestFit="1" customWidth="1"/>
    <col min="4102" max="4102" width="6.25" style="11" customWidth="1"/>
    <col min="4103" max="4103" width="10.625" style="11" customWidth="1"/>
    <col min="4104" max="4203" width="3" style="11" customWidth="1"/>
    <col min="4204" max="4352" width="9" style="11"/>
    <col min="4353" max="4353" width="4" style="11" customWidth="1"/>
    <col min="4354" max="4354" width="12.25" style="11" customWidth="1"/>
    <col min="4355" max="4355" width="17.25" style="11" customWidth="1"/>
    <col min="4356" max="4356" width="4" style="11" bestFit="1" customWidth="1"/>
    <col min="4357" max="4357" width="4.875" style="11" bestFit="1" customWidth="1"/>
    <col min="4358" max="4358" width="6.25" style="11" customWidth="1"/>
    <col min="4359" max="4359" width="10.625" style="11" customWidth="1"/>
    <col min="4360" max="4459" width="3" style="11" customWidth="1"/>
    <col min="4460" max="4608" width="9" style="11"/>
    <col min="4609" max="4609" width="4" style="11" customWidth="1"/>
    <col min="4610" max="4610" width="12.25" style="11" customWidth="1"/>
    <col min="4611" max="4611" width="17.25" style="11" customWidth="1"/>
    <col min="4612" max="4612" width="4" style="11" bestFit="1" customWidth="1"/>
    <col min="4613" max="4613" width="4.875" style="11" bestFit="1" customWidth="1"/>
    <col min="4614" max="4614" width="6.25" style="11" customWidth="1"/>
    <col min="4615" max="4615" width="10.625" style="11" customWidth="1"/>
    <col min="4616" max="4715" width="3" style="11" customWidth="1"/>
    <col min="4716" max="4864" width="9" style="11"/>
    <col min="4865" max="4865" width="4" style="11" customWidth="1"/>
    <col min="4866" max="4866" width="12.25" style="11" customWidth="1"/>
    <col min="4867" max="4867" width="17.25" style="11" customWidth="1"/>
    <col min="4868" max="4868" width="4" style="11" bestFit="1" customWidth="1"/>
    <col min="4869" max="4869" width="4.875" style="11" bestFit="1" customWidth="1"/>
    <col min="4870" max="4870" width="6.25" style="11" customWidth="1"/>
    <col min="4871" max="4871" width="10.625" style="11" customWidth="1"/>
    <col min="4872" max="4971" width="3" style="11" customWidth="1"/>
    <col min="4972" max="5120" width="9" style="11"/>
    <col min="5121" max="5121" width="4" style="11" customWidth="1"/>
    <col min="5122" max="5122" width="12.25" style="11" customWidth="1"/>
    <col min="5123" max="5123" width="17.25" style="11" customWidth="1"/>
    <col min="5124" max="5124" width="4" style="11" bestFit="1" customWidth="1"/>
    <col min="5125" max="5125" width="4.875" style="11" bestFit="1" customWidth="1"/>
    <col min="5126" max="5126" width="6.25" style="11" customWidth="1"/>
    <col min="5127" max="5127" width="10.625" style="11" customWidth="1"/>
    <col min="5128" max="5227" width="3" style="11" customWidth="1"/>
    <col min="5228" max="5376" width="9" style="11"/>
    <col min="5377" max="5377" width="4" style="11" customWidth="1"/>
    <col min="5378" max="5378" width="12.25" style="11" customWidth="1"/>
    <col min="5379" max="5379" width="17.25" style="11" customWidth="1"/>
    <col min="5380" max="5380" width="4" style="11" bestFit="1" customWidth="1"/>
    <col min="5381" max="5381" width="4.875" style="11" bestFit="1" customWidth="1"/>
    <col min="5382" max="5382" width="6.25" style="11" customWidth="1"/>
    <col min="5383" max="5383" width="10.625" style="11" customWidth="1"/>
    <col min="5384" max="5483" width="3" style="11" customWidth="1"/>
    <col min="5484" max="5632" width="9" style="11"/>
    <col min="5633" max="5633" width="4" style="11" customWidth="1"/>
    <col min="5634" max="5634" width="12.25" style="11" customWidth="1"/>
    <col min="5635" max="5635" width="17.25" style="11" customWidth="1"/>
    <col min="5636" max="5636" width="4" style="11" bestFit="1" customWidth="1"/>
    <col min="5637" max="5637" width="4.875" style="11" bestFit="1" customWidth="1"/>
    <col min="5638" max="5638" width="6.25" style="11" customWidth="1"/>
    <col min="5639" max="5639" width="10.625" style="11" customWidth="1"/>
    <col min="5640" max="5739" width="3" style="11" customWidth="1"/>
    <col min="5740" max="5888" width="9" style="11"/>
    <col min="5889" max="5889" width="4" style="11" customWidth="1"/>
    <col min="5890" max="5890" width="12.25" style="11" customWidth="1"/>
    <col min="5891" max="5891" width="17.25" style="11" customWidth="1"/>
    <col min="5892" max="5892" width="4" style="11" bestFit="1" customWidth="1"/>
    <col min="5893" max="5893" width="4.875" style="11" bestFit="1" customWidth="1"/>
    <col min="5894" max="5894" width="6.25" style="11" customWidth="1"/>
    <col min="5895" max="5895" width="10.625" style="11" customWidth="1"/>
    <col min="5896" max="5995" width="3" style="11" customWidth="1"/>
    <col min="5996" max="6144" width="9" style="11"/>
    <col min="6145" max="6145" width="4" style="11" customWidth="1"/>
    <col min="6146" max="6146" width="12.25" style="11" customWidth="1"/>
    <col min="6147" max="6147" width="17.25" style="11" customWidth="1"/>
    <col min="6148" max="6148" width="4" style="11" bestFit="1" customWidth="1"/>
    <col min="6149" max="6149" width="4.875" style="11" bestFit="1" customWidth="1"/>
    <col min="6150" max="6150" width="6.25" style="11" customWidth="1"/>
    <col min="6151" max="6151" width="10.625" style="11" customWidth="1"/>
    <col min="6152" max="6251" width="3" style="11" customWidth="1"/>
    <col min="6252" max="6400" width="9" style="11"/>
    <col min="6401" max="6401" width="4" style="11" customWidth="1"/>
    <col min="6402" max="6402" width="12.25" style="11" customWidth="1"/>
    <col min="6403" max="6403" width="17.25" style="11" customWidth="1"/>
    <col min="6404" max="6404" width="4" style="11" bestFit="1" customWidth="1"/>
    <col min="6405" max="6405" width="4.875" style="11" bestFit="1" customWidth="1"/>
    <col min="6406" max="6406" width="6.25" style="11" customWidth="1"/>
    <col min="6407" max="6407" width="10.625" style="11" customWidth="1"/>
    <col min="6408" max="6507" width="3" style="11" customWidth="1"/>
    <col min="6508" max="6656" width="9" style="11"/>
    <col min="6657" max="6657" width="4" style="11" customWidth="1"/>
    <col min="6658" max="6658" width="12.25" style="11" customWidth="1"/>
    <col min="6659" max="6659" width="17.25" style="11" customWidth="1"/>
    <col min="6660" max="6660" width="4" style="11" bestFit="1" customWidth="1"/>
    <col min="6661" max="6661" width="4.875" style="11" bestFit="1" customWidth="1"/>
    <col min="6662" max="6662" width="6.25" style="11" customWidth="1"/>
    <col min="6663" max="6663" width="10.625" style="11" customWidth="1"/>
    <col min="6664" max="6763" width="3" style="11" customWidth="1"/>
    <col min="6764" max="6912" width="9" style="11"/>
    <col min="6913" max="6913" width="4" style="11" customWidth="1"/>
    <col min="6914" max="6914" width="12.25" style="11" customWidth="1"/>
    <col min="6915" max="6915" width="17.25" style="11" customWidth="1"/>
    <col min="6916" max="6916" width="4" style="11" bestFit="1" customWidth="1"/>
    <col min="6917" max="6917" width="4.875" style="11" bestFit="1" customWidth="1"/>
    <col min="6918" max="6918" width="6.25" style="11" customWidth="1"/>
    <col min="6919" max="6919" width="10.625" style="11" customWidth="1"/>
    <col min="6920" max="7019" width="3" style="11" customWidth="1"/>
    <col min="7020" max="7168" width="9" style="11"/>
    <col min="7169" max="7169" width="4" style="11" customWidth="1"/>
    <col min="7170" max="7170" width="12.25" style="11" customWidth="1"/>
    <col min="7171" max="7171" width="17.25" style="11" customWidth="1"/>
    <col min="7172" max="7172" width="4" style="11" bestFit="1" customWidth="1"/>
    <col min="7173" max="7173" width="4.875" style="11" bestFit="1" customWidth="1"/>
    <col min="7174" max="7174" width="6.25" style="11" customWidth="1"/>
    <col min="7175" max="7175" width="10.625" style="11" customWidth="1"/>
    <col min="7176" max="7275" width="3" style="11" customWidth="1"/>
    <col min="7276" max="7424" width="9" style="11"/>
    <col min="7425" max="7425" width="4" style="11" customWidth="1"/>
    <col min="7426" max="7426" width="12.25" style="11" customWidth="1"/>
    <col min="7427" max="7427" width="17.25" style="11" customWidth="1"/>
    <col min="7428" max="7428" width="4" style="11" bestFit="1" customWidth="1"/>
    <col min="7429" max="7429" width="4.875" style="11" bestFit="1" customWidth="1"/>
    <col min="7430" max="7430" width="6.25" style="11" customWidth="1"/>
    <col min="7431" max="7431" width="10.625" style="11" customWidth="1"/>
    <col min="7432" max="7531" width="3" style="11" customWidth="1"/>
    <col min="7532" max="7680" width="9" style="11"/>
    <col min="7681" max="7681" width="4" style="11" customWidth="1"/>
    <col min="7682" max="7682" width="12.25" style="11" customWidth="1"/>
    <col min="7683" max="7683" width="17.25" style="11" customWidth="1"/>
    <col min="7684" max="7684" width="4" style="11" bestFit="1" customWidth="1"/>
    <col min="7685" max="7685" width="4.875" style="11" bestFit="1" customWidth="1"/>
    <col min="7686" max="7686" width="6.25" style="11" customWidth="1"/>
    <col min="7687" max="7687" width="10.625" style="11" customWidth="1"/>
    <col min="7688" max="7787" width="3" style="11" customWidth="1"/>
    <col min="7788" max="7936" width="9" style="11"/>
    <col min="7937" max="7937" width="4" style="11" customWidth="1"/>
    <col min="7938" max="7938" width="12.25" style="11" customWidth="1"/>
    <col min="7939" max="7939" width="17.25" style="11" customWidth="1"/>
    <col min="7940" max="7940" width="4" style="11" bestFit="1" customWidth="1"/>
    <col min="7941" max="7941" width="4.875" style="11" bestFit="1" customWidth="1"/>
    <col min="7942" max="7942" width="6.25" style="11" customWidth="1"/>
    <col min="7943" max="7943" width="10.625" style="11" customWidth="1"/>
    <col min="7944" max="8043" width="3" style="11" customWidth="1"/>
    <col min="8044" max="8192" width="9" style="11"/>
    <col min="8193" max="8193" width="4" style="11" customWidth="1"/>
    <col min="8194" max="8194" width="12.25" style="11" customWidth="1"/>
    <col min="8195" max="8195" width="17.25" style="11" customWidth="1"/>
    <col min="8196" max="8196" width="4" style="11" bestFit="1" customWidth="1"/>
    <col min="8197" max="8197" width="4.875" style="11" bestFit="1" customWidth="1"/>
    <col min="8198" max="8198" width="6.25" style="11" customWidth="1"/>
    <col min="8199" max="8199" width="10.625" style="11" customWidth="1"/>
    <col min="8200" max="8299" width="3" style="11" customWidth="1"/>
    <col min="8300" max="8448" width="9" style="11"/>
    <col min="8449" max="8449" width="4" style="11" customWidth="1"/>
    <col min="8450" max="8450" width="12.25" style="11" customWidth="1"/>
    <col min="8451" max="8451" width="17.25" style="11" customWidth="1"/>
    <col min="8452" max="8452" width="4" style="11" bestFit="1" customWidth="1"/>
    <col min="8453" max="8453" width="4.875" style="11" bestFit="1" customWidth="1"/>
    <col min="8454" max="8454" width="6.25" style="11" customWidth="1"/>
    <col min="8455" max="8455" width="10.625" style="11" customWidth="1"/>
    <col min="8456" max="8555" width="3" style="11" customWidth="1"/>
    <col min="8556" max="8704" width="9" style="11"/>
    <col min="8705" max="8705" width="4" style="11" customWidth="1"/>
    <col min="8706" max="8706" width="12.25" style="11" customWidth="1"/>
    <col min="8707" max="8707" width="17.25" style="11" customWidth="1"/>
    <col min="8708" max="8708" width="4" style="11" bestFit="1" customWidth="1"/>
    <col min="8709" max="8709" width="4.875" style="11" bestFit="1" customWidth="1"/>
    <col min="8710" max="8710" width="6.25" style="11" customWidth="1"/>
    <col min="8711" max="8711" width="10.625" style="11" customWidth="1"/>
    <col min="8712" max="8811" width="3" style="11" customWidth="1"/>
    <col min="8812" max="8960" width="9" style="11"/>
    <col min="8961" max="8961" width="4" style="11" customWidth="1"/>
    <col min="8962" max="8962" width="12.25" style="11" customWidth="1"/>
    <col min="8963" max="8963" width="17.25" style="11" customWidth="1"/>
    <col min="8964" max="8964" width="4" style="11" bestFit="1" customWidth="1"/>
    <col min="8965" max="8965" width="4.875" style="11" bestFit="1" customWidth="1"/>
    <col min="8966" max="8966" width="6.25" style="11" customWidth="1"/>
    <col min="8967" max="8967" width="10.625" style="11" customWidth="1"/>
    <col min="8968" max="9067" width="3" style="11" customWidth="1"/>
    <col min="9068" max="9216" width="9" style="11"/>
    <col min="9217" max="9217" width="4" style="11" customWidth="1"/>
    <col min="9218" max="9218" width="12.25" style="11" customWidth="1"/>
    <col min="9219" max="9219" width="17.25" style="11" customWidth="1"/>
    <col min="9220" max="9220" width="4" style="11" bestFit="1" customWidth="1"/>
    <col min="9221" max="9221" width="4.875" style="11" bestFit="1" customWidth="1"/>
    <col min="9222" max="9222" width="6.25" style="11" customWidth="1"/>
    <col min="9223" max="9223" width="10.625" style="11" customWidth="1"/>
    <col min="9224" max="9323" width="3" style="11" customWidth="1"/>
    <col min="9324" max="9472" width="9" style="11"/>
    <col min="9473" max="9473" width="4" style="11" customWidth="1"/>
    <col min="9474" max="9474" width="12.25" style="11" customWidth="1"/>
    <col min="9475" max="9475" width="17.25" style="11" customWidth="1"/>
    <col min="9476" max="9476" width="4" style="11" bestFit="1" customWidth="1"/>
    <col min="9477" max="9477" width="4.875" style="11" bestFit="1" customWidth="1"/>
    <col min="9478" max="9478" width="6.25" style="11" customWidth="1"/>
    <col min="9479" max="9479" width="10.625" style="11" customWidth="1"/>
    <col min="9480" max="9579" width="3" style="11" customWidth="1"/>
    <col min="9580" max="9728" width="9" style="11"/>
    <col min="9729" max="9729" width="4" style="11" customWidth="1"/>
    <col min="9730" max="9730" width="12.25" style="11" customWidth="1"/>
    <col min="9731" max="9731" width="17.25" style="11" customWidth="1"/>
    <col min="9732" max="9732" width="4" style="11" bestFit="1" customWidth="1"/>
    <col min="9733" max="9733" width="4.875" style="11" bestFit="1" customWidth="1"/>
    <col min="9734" max="9734" width="6.25" style="11" customWidth="1"/>
    <col min="9735" max="9735" width="10.625" style="11" customWidth="1"/>
    <col min="9736" max="9835" width="3" style="11" customWidth="1"/>
    <col min="9836" max="9984" width="9" style="11"/>
    <col min="9985" max="9985" width="4" style="11" customWidth="1"/>
    <col min="9986" max="9986" width="12.25" style="11" customWidth="1"/>
    <col min="9987" max="9987" width="17.25" style="11" customWidth="1"/>
    <col min="9988" max="9988" width="4" style="11" bestFit="1" customWidth="1"/>
    <col min="9989" max="9989" width="4.875" style="11" bestFit="1" customWidth="1"/>
    <col min="9990" max="9990" width="6.25" style="11" customWidth="1"/>
    <col min="9991" max="9991" width="10.625" style="11" customWidth="1"/>
    <col min="9992" max="10091" width="3" style="11" customWidth="1"/>
    <col min="10092" max="10240" width="9" style="11"/>
    <col min="10241" max="10241" width="4" style="11" customWidth="1"/>
    <col min="10242" max="10242" width="12.25" style="11" customWidth="1"/>
    <col min="10243" max="10243" width="17.25" style="11" customWidth="1"/>
    <col min="10244" max="10244" width="4" style="11" bestFit="1" customWidth="1"/>
    <col min="10245" max="10245" width="4.875" style="11" bestFit="1" customWidth="1"/>
    <col min="10246" max="10246" width="6.25" style="11" customWidth="1"/>
    <col min="10247" max="10247" width="10.625" style="11" customWidth="1"/>
    <col min="10248" max="10347" width="3" style="11" customWidth="1"/>
    <col min="10348" max="10496" width="9" style="11"/>
    <col min="10497" max="10497" width="4" style="11" customWidth="1"/>
    <col min="10498" max="10498" width="12.25" style="11" customWidth="1"/>
    <col min="10499" max="10499" width="17.25" style="11" customWidth="1"/>
    <col min="10500" max="10500" width="4" style="11" bestFit="1" customWidth="1"/>
    <col min="10501" max="10501" width="4.875" style="11" bestFit="1" customWidth="1"/>
    <col min="10502" max="10502" width="6.25" style="11" customWidth="1"/>
    <col min="10503" max="10503" width="10.625" style="11" customWidth="1"/>
    <col min="10504" max="10603" width="3" style="11" customWidth="1"/>
    <col min="10604" max="10752" width="9" style="11"/>
    <col min="10753" max="10753" width="4" style="11" customWidth="1"/>
    <col min="10754" max="10754" width="12.25" style="11" customWidth="1"/>
    <col min="10755" max="10755" width="17.25" style="11" customWidth="1"/>
    <col min="10756" max="10756" width="4" style="11" bestFit="1" customWidth="1"/>
    <col min="10757" max="10757" width="4.875" style="11" bestFit="1" customWidth="1"/>
    <col min="10758" max="10758" width="6.25" style="11" customWidth="1"/>
    <col min="10759" max="10759" width="10.625" style="11" customWidth="1"/>
    <col min="10760" max="10859" width="3" style="11" customWidth="1"/>
    <col min="10860" max="11008" width="9" style="11"/>
    <col min="11009" max="11009" width="4" style="11" customWidth="1"/>
    <col min="11010" max="11010" width="12.25" style="11" customWidth="1"/>
    <col min="11011" max="11011" width="17.25" style="11" customWidth="1"/>
    <col min="11012" max="11012" width="4" style="11" bestFit="1" customWidth="1"/>
    <col min="11013" max="11013" width="4.875" style="11" bestFit="1" customWidth="1"/>
    <col min="11014" max="11014" width="6.25" style="11" customWidth="1"/>
    <col min="11015" max="11015" width="10.625" style="11" customWidth="1"/>
    <col min="11016" max="11115" width="3" style="11" customWidth="1"/>
    <col min="11116" max="11264" width="9" style="11"/>
    <col min="11265" max="11265" width="4" style="11" customWidth="1"/>
    <col min="11266" max="11266" width="12.25" style="11" customWidth="1"/>
    <col min="11267" max="11267" width="17.25" style="11" customWidth="1"/>
    <col min="11268" max="11268" width="4" style="11" bestFit="1" customWidth="1"/>
    <col min="11269" max="11269" width="4.875" style="11" bestFit="1" customWidth="1"/>
    <col min="11270" max="11270" width="6.25" style="11" customWidth="1"/>
    <col min="11271" max="11271" width="10.625" style="11" customWidth="1"/>
    <col min="11272" max="11371" width="3" style="11" customWidth="1"/>
    <col min="11372" max="11520" width="9" style="11"/>
    <col min="11521" max="11521" width="4" style="11" customWidth="1"/>
    <col min="11522" max="11522" width="12.25" style="11" customWidth="1"/>
    <col min="11523" max="11523" width="17.25" style="11" customWidth="1"/>
    <col min="11524" max="11524" width="4" style="11" bestFit="1" customWidth="1"/>
    <col min="11525" max="11525" width="4.875" style="11" bestFit="1" customWidth="1"/>
    <col min="11526" max="11526" width="6.25" style="11" customWidth="1"/>
    <col min="11527" max="11527" width="10.625" style="11" customWidth="1"/>
    <col min="11528" max="11627" width="3" style="11" customWidth="1"/>
    <col min="11628" max="11776" width="9" style="11"/>
    <col min="11777" max="11777" width="4" style="11" customWidth="1"/>
    <col min="11778" max="11778" width="12.25" style="11" customWidth="1"/>
    <col min="11779" max="11779" width="17.25" style="11" customWidth="1"/>
    <col min="11780" max="11780" width="4" style="11" bestFit="1" customWidth="1"/>
    <col min="11781" max="11781" width="4.875" style="11" bestFit="1" customWidth="1"/>
    <col min="11782" max="11782" width="6.25" style="11" customWidth="1"/>
    <col min="11783" max="11783" width="10.625" style="11" customWidth="1"/>
    <col min="11784" max="11883" width="3" style="11" customWidth="1"/>
    <col min="11884" max="12032" width="9" style="11"/>
    <col min="12033" max="12033" width="4" style="11" customWidth="1"/>
    <col min="12034" max="12034" width="12.25" style="11" customWidth="1"/>
    <col min="12035" max="12035" width="17.25" style="11" customWidth="1"/>
    <col min="12036" max="12036" width="4" style="11" bestFit="1" customWidth="1"/>
    <col min="12037" max="12037" width="4.875" style="11" bestFit="1" customWidth="1"/>
    <col min="12038" max="12038" width="6.25" style="11" customWidth="1"/>
    <col min="12039" max="12039" width="10.625" style="11" customWidth="1"/>
    <col min="12040" max="12139" width="3" style="11" customWidth="1"/>
    <col min="12140" max="12288" width="9" style="11"/>
    <col min="12289" max="12289" width="4" style="11" customWidth="1"/>
    <col min="12290" max="12290" width="12.25" style="11" customWidth="1"/>
    <col min="12291" max="12291" width="17.25" style="11" customWidth="1"/>
    <col min="12292" max="12292" width="4" style="11" bestFit="1" customWidth="1"/>
    <col min="12293" max="12293" width="4.875" style="11" bestFit="1" customWidth="1"/>
    <col min="12294" max="12294" width="6.25" style="11" customWidth="1"/>
    <col min="12295" max="12295" width="10.625" style="11" customWidth="1"/>
    <col min="12296" max="12395" width="3" style="11" customWidth="1"/>
    <col min="12396" max="12544" width="9" style="11"/>
    <col min="12545" max="12545" width="4" style="11" customWidth="1"/>
    <col min="12546" max="12546" width="12.25" style="11" customWidth="1"/>
    <col min="12547" max="12547" width="17.25" style="11" customWidth="1"/>
    <col min="12548" max="12548" width="4" style="11" bestFit="1" customWidth="1"/>
    <col min="12549" max="12549" width="4.875" style="11" bestFit="1" customWidth="1"/>
    <col min="12550" max="12550" width="6.25" style="11" customWidth="1"/>
    <col min="12551" max="12551" width="10.625" style="11" customWidth="1"/>
    <col min="12552" max="12651" width="3" style="11" customWidth="1"/>
    <col min="12652" max="12800" width="9" style="11"/>
    <col min="12801" max="12801" width="4" style="11" customWidth="1"/>
    <col min="12802" max="12802" width="12.25" style="11" customWidth="1"/>
    <col min="12803" max="12803" width="17.25" style="11" customWidth="1"/>
    <col min="12804" max="12804" width="4" style="11" bestFit="1" customWidth="1"/>
    <col min="12805" max="12805" width="4.875" style="11" bestFit="1" customWidth="1"/>
    <col min="12806" max="12806" width="6.25" style="11" customWidth="1"/>
    <col min="12807" max="12807" width="10.625" style="11" customWidth="1"/>
    <col min="12808" max="12907" width="3" style="11" customWidth="1"/>
    <col min="12908" max="13056" width="9" style="11"/>
    <col min="13057" max="13057" width="4" style="11" customWidth="1"/>
    <col min="13058" max="13058" width="12.25" style="11" customWidth="1"/>
    <col min="13059" max="13059" width="17.25" style="11" customWidth="1"/>
    <col min="13060" max="13060" width="4" style="11" bestFit="1" customWidth="1"/>
    <col min="13061" max="13061" width="4.875" style="11" bestFit="1" customWidth="1"/>
    <col min="13062" max="13062" width="6.25" style="11" customWidth="1"/>
    <col min="13063" max="13063" width="10.625" style="11" customWidth="1"/>
    <col min="13064" max="13163" width="3" style="11" customWidth="1"/>
    <col min="13164" max="13312" width="9" style="11"/>
    <col min="13313" max="13313" width="4" style="11" customWidth="1"/>
    <col min="13314" max="13314" width="12.25" style="11" customWidth="1"/>
    <col min="13315" max="13315" width="17.25" style="11" customWidth="1"/>
    <col min="13316" max="13316" width="4" style="11" bestFit="1" customWidth="1"/>
    <col min="13317" max="13317" width="4.875" style="11" bestFit="1" customWidth="1"/>
    <col min="13318" max="13318" width="6.25" style="11" customWidth="1"/>
    <col min="13319" max="13319" width="10.625" style="11" customWidth="1"/>
    <col min="13320" max="13419" width="3" style="11" customWidth="1"/>
    <col min="13420" max="13568" width="9" style="11"/>
    <col min="13569" max="13569" width="4" style="11" customWidth="1"/>
    <col min="13570" max="13570" width="12.25" style="11" customWidth="1"/>
    <col min="13571" max="13571" width="17.25" style="11" customWidth="1"/>
    <col min="13572" max="13572" width="4" style="11" bestFit="1" customWidth="1"/>
    <col min="13573" max="13573" width="4.875" style="11" bestFit="1" customWidth="1"/>
    <col min="13574" max="13574" width="6.25" style="11" customWidth="1"/>
    <col min="13575" max="13575" width="10.625" style="11" customWidth="1"/>
    <col min="13576" max="13675" width="3" style="11" customWidth="1"/>
    <col min="13676" max="13824" width="9" style="11"/>
    <col min="13825" max="13825" width="4" style="11" customWidth="1"/>
    <col min="13826" max="13826" width="12.25" style="11" customWidth="1"/>
    <col min="13827" max="13827" width="17.25" style="11" customWidth="1"/>
    <col min="13828" max="13828" width="4" style="11" bestFit="1" customWidth="1"/>
    <col min="13829" max="13829" width="4.875" style="11" bestFit="1" customWidth="1"/>
    <col min="13830" max="13830" width="6.25" style="11" customWidth="1"/>
    <col min="13831" max="13831" width="10.625" style="11" customWidth="1"/>
    <col min="13832" max="13931" width="3" style="11" customWidth="1"/>
    <col min="13932" max="14080" width="9" style="11"/>
    <col min="14081" max="14081" width="4" style="11" customWidth="1"/>
    <col min="14082" max="14082" width="12.25" style="11" customWidth="1"/>
    <col min="14083" max="14083" width="17.25" style="11" customWidth="1"/>
    <col min="14084" max="14084" width="4" style="11" bestFit="1" customWidth="1"/>
    <col min="14085" max="14085" width="4.875" style="11" bestFit="1" customWidth="1"/>
    <col min="14086" max="14086" width="6.25" style="11" customWidth="1"/>
    <col min="14087" max="14087" width="10.625" style="11" customWidth="1"/>
    <col min="14088" max="14187" width="3" style="11" customWidth="1"/>
    <col min="14188" max="14336" width="9" style="11"/>
    <col min="14337" max="14337" width="4" style="11" customWidth="1"/>
    <col min="14338" max="14338" width="12.25" style="11" customWidth="1"/>
    <col min="14339" max="14339" width="17.25" style="11" customWidth="1"/>
    <col min="14340" max="14340" width="4" style="11" bestFit="1" customWidth="1"/>
    <col min="14341" max="14341" width="4.875" style="11" bestFit="1" customWidth="1"/>
    <col min="14342" max="14342" width="6.25" style="11" customWidth="1"/>
    <col min="14343" max="14343" width="10.625" style="11" customWidth="1"/>
    <col min="14344" max="14443" width="3" style="11" customWidth="1"/>
    <col min="14444" max="14592" width="9" style="11"/>
    <col min="14593" max="14593" width="4" style="11" customWidth="1"/>
    <col min="14594" max="14594" width="12.25" style="11" customWidth="1"/>
    <col min="14595" max="14595" width="17.25" style="11" customWidth="1"/>
    <col min="14596" max="14596" width="4" style="11" bestFit="1" customWidth="1"/>
    <col min="14597" max="14597" width="4.875" style="11" bestFit="1" customWidth="1"/>
    <col min="14598" max="14598" width="6.25" style="11" customWidth="1"/>
    <col min="14599" max="14599" width="10.625" style="11" customWidth="1"/>
    <col min="14600" max="14699" width="3" style="11" customWidth="1"/>
    <col min="14700" max="14848" width="9" style="11"/>
    <col min="14849" max="14849" width="4" style="11" customWidth="1"/>
    <col min="14850" max="14850" width="12.25" style="11" customWidth="1"/>
    <col min="14851" max="14851" width="17.25" style="11" customWidth="1"/>
    <col min="14852" max="14852" width="4" style="11" bestFit="1" customWidth="1"/>
    <col min="14853" max="14853" width="4.875" style="11" bestFit="1" customWidth="1"/>
    <col min="14854" max="14854" width="6.25" style="11" customWidth="1"/>
    <col min="14855" max="14855" width="10.625" style="11" customWidth="1"/>
    <col min="14856" max="14955" width="3" style="11" customWidth="1"/>
    <col min="14956" max="15104" width="9" style="11"/>
    <col min="15105" max="15105" width="4" style="11" customWidth="1"/>
    <col min="15106" max="15106" width="12.25" style="11" customWidth="1"/>
    <col min="15107" max="15107" width="17.25" style="11" customWidth="1"/>
    <col min="15108" max="15108" width="4" style="11" bestFit="1" customWidth="1"/>
    <col min="15109" max="15109" width="4.875" style="11" bestFit="1" customWidth="1"/>
    <col min="15110" max="15110" width="6.25" style="11" customWidth="1"/>
    <col min="15111" max="15111" width="10.625" style="11" customWidth="1"/>
    <col min="15112" max="15211" width="3" style="11" customWidth="1"/>
    <col min="15212" max="15360" width="9" style="11"/>
    <col min="15361" max="15361" width="4" style="11" customWidth="1"/>
    <col min="15362" max="15362" width="12.25" style="11" customWidth="1"/>
    <col min="15363" max="15363" width="17.25" style="11" customWidth="1"/>
    <col min="15364" max="15364" width="4" style="11" bestFit="1" customWidth="1"/>
    <col min="15365" max="15365" width="4.875" style="11" bestFit="1" customWidth="1"/>
    <col min="15366" max="15366" width="6.25" style="11" customWidth="1"/>
    <col min="15367" max="15367" width="10.625" style="11" customWidth="1"/>
    <col min="15368" max="15467" width="3" style="11" customWidth="1"/>
    <col min="15468" max="15616" width="9" style="11"/>
    <col min="15617" max="15617" width="4" style="11" customWidth="1"/>
    <col min="15618" max="15618" width="12.25" style="11" customWidth="1"/>
    <col min="15619" max="15619" width="17.25" style="11" customWidth="1"/>
    <col min="15620" max="15620" width="4" style="11" bestFit="1" customWidth="1"/>
    <col min="15621" max="15621" width="4.875" style="11" bestFit="1" customWidth="1"/>
    <col min="15622" max="15622" width="6.25" style="11" customWidth="1"/>
    <col min="15623" max="15623" width="10.625" style="11" customWidth="1"/>
    <col min="15624" max="15723" width="3" style="11" customWidth="1"/>
    <col min="15724" max="15872" width="9" style="11"/>
    <col min="15873" max="15873" width="4" style="11" customWidth="1"/>
    <col min="15874" max="15874" width="12.25" style="11" customWidth="1"/>
    <col min="15875" max="15875" width="17.25" style="11" customWidth="1"/>
    <col min="15876" max="15876" width="4" style="11" bestFit="1" customWidth="1"/>
    <col min="15877" max="15877" width="4.875" style="11" bestFit="1" customWidth="1"/>
    <col min="15878" max="15878" width="6.25" style="11" customWidth="1"/>
    <col min="15879" max="15879" width="10.625" style="11" customWidth="1"/>
    <col min="15880" max="15979" width="3" style="11" customWidth="1"/>
    <col min="15980" max="16128" width="9" style="11"/>
    <col min="16129" max="16129" width="4" style="11" customWidth="1"/>
    <col min="16130" max="16130" width="12.25" style="11" customWidth="1"/>
    <col min="16131" max="16131" width="17.25" style="11" customWidth="1"/>
    <col min="16132" max="16132" width="4" style="11" bestFit="1" customWidth="1"/>
    <col min="16133" max="16133" width="4.875" style="11" bestFit="1" customWidth="1"/>
    <col min="16134" max="16134" width="6.25" style="11" customWidth="1"/>
    <col min="16135" max="16135" width="10.625" style="11" customWidth="1"/>
    <col min="16136" max="16235" width="3" style="11" customWidth="1"/>
    <col min="16236" max="16384" width="9" style="11"/>
  </cols>
  <sheetData>
    <row r="1" spans="1:107" x14ac:dyDescent="0.55000000000000004"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 t="s">
        <v>80</v>
      </c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 t="s">
        <v>80</v>
      </c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</row>
    <row r="2" spans="1:107" s="33" customFormat="1" ht="21" customHeight="1" x14ac:dyDescent="0.55000000000000004">
      <c r="A2" s="164" t="s">
        <v>63</v>
      </c>
      <c r="B2" s="164" t="s">
        <v>3</v>
      </c>
      <c r="C2" s="164" t="s">
        <v>64</v>
      </c>
      <c r="D2" s="164" t="s">
        <v>81</v>
      </c>
      <c r="E2" s="164" t="s">
        <v>11</v>
      </c>
      <c r="F2" s="164" t="s">
        <v>12</v>
      </c>
      <c r="G2" s="175" t="s">
        <v>82</v>
      </c>
      <c r="H2" s="177" t="s">
        <v>83</v>
      </c>
      <c r="I2" s="178"/>
      <c r="J2" s="178"/>
      <c r="K2" s="179"/>
      <c r="L2" s="177" t="s">
        <v>84</v>
      </c>
      <c r="M2" s="178"/>
      <c r="N2" s="178"/>
      <c r="O2" s="179"/>
      <c r="P2" s="177" t="s">
        <v>85</v>
      </c>
      <c r="Q2" s="178"/>
      <c r="R2" s="178"/>
      <c r="S2" s="179"/>
      <c r="T2" s="177" t="s">
        <v>86</v>
      </c>
      <c r="U2" s="178"/>
      <c r="V2" s="178"/>
      <c r="W2" s="179"/>
      <c r="X2" s="167" t="s">
        <v>87</v>
      </c>
      <c r="Y2" s="168"/>
      <c r="Z2" s="168"/>
      <c r="AA2" s="169"/>
      <c r="AB2" s="174" t="s">
        <v>88</v>
      </c>
      <c r="AC2" s="174"/>
      <c r="AD2" s="174"/>
      <c r="AE2" s="174"/>
      <c r="AF2" s="174" t="s">
        <v>89</v>
      </c>
      <c r="AG2" s="174"/>
      <c r="AH2" s="174"/>
      <c r="AI2" s="174"/>
      <c r="AJ2" s="174" t="s">
        <v>90</v>
      </c>
      <c r="AK2" s="174"/>
      <c r="AL2" s="174"/>
      <c r="AM2" s="174"/>
      <c r="AN2" s="174" t="s">
        <v>91</v>
      </c>
      <c r="AO2" s="174"/>
      <c r="AP2" s="174"/>
      <c r="AQ2" s="174"/>
      <c r="AR2" s="174" t="s">
        <v>92</v>
      </c>
      <c r="AS2" s="174"/>
      <c r="AT2" s="174"/>
      <c r="AU2" s="174"/>
      <c r="AV2" s="174" t="s">
        <v>93</v>
      </c>
      <c r="AW2" s="174"/>
      <c r="AX2" s="174"/>
      <c r="AY2" s="174"/>
      <c r="AZ2" s="170" t="s">
        <v>94</v>
      </c>
      <c r="BA2" s="170"/>
      <c r="BB2" s="170"/>
      <c r="BC2" s="170"/>
      <c r="BD2" s="180" t="s">
        <v>95</v>
      </c>
      <c r="BE2" s="180"/>
      <c r="BF2" s="180"/>
      <c r="BG2" s="180"/>
      <c r="BH2" s="180" t="s">
        <v>96</v>
      </c>
      <c r="BI2" s="180"/>
      <c r="BJ2" s="180"/>
      <c r="BK2" s="180"/>
      <c r="BL2" s="180" t="s">
        <v>97</v>
      </c>
      <c r="BM2" s="180"/>
      <c r="BN2" s="180"/>
      <c r="BO2" s="180"/>
      <c r="BP2" s="171" t="s">
        <v>98</v>
      </c>
      <c r="BQ2" s="171"/>
      <c r="BR2" s="171"/>
      <c r="BS2" s="171"/>
      <c r="BT2" s="180" t="s">
        <v>99</v>
      </c>
      <c r="BU2" s="180"/>
      <c r="BV2" s="180"/>
      <c r="BW2" s="180"/>
      <c r="BX2" s="180" t="s">
        <v>100</v>
      </c>
      <c r="BY2" s="180"/>
      <c r="BZ2" s="180"/>
      <c r="CA2" s="180"/>
      <c r="CB2" s="180" t="s">
        <v>101</v>
      </c>
      <c r="CC2" s="180"/>
      <c r="CD2" s="180"/>
      <c r="CE2" s="180"/>
      <c r="CF2" s="172" t="s">
        <v>102</v>
      </c>
      <c r="CG2" s="172"/>
      <c r="CH2" s="172"/>
      <c r="CI2" s="172"/>
      <c r="CJ2" s="182" t="s">
        <v>103</v>
      </c>
      <c r="CK2" s="182"/>
      <c r="CL2" s="182"/>
      <c r="CM2" s="182"/>
      <c r="CN2" s="182" t="s">
        <v>104</v>
      </c>
      <c r="CO2" s="182"/>
      <c r="CP2" s="182"/>
      <c r="CQ2" s="182"/>
      <c r="CR2" s="182" t="s">
        <v>105</v>
      </c>
      <c r="CS2" s="182"/>
      <c r="CT2" s="182"/>
      <c r="CU2" s="182"/>
      <c r="CV2" s="181" t="s">
        <v>106</v>
      </c>
      <c r="CW2" s="181"/>
      <c r="CX2" s="181"/>
      <c r="CY2" s="181"/>
      <c r="CZ2" s="174" t="s">
        <v>71</v>
      </c>
      <c r="DA2" s="174"/>
      <c r="DB2" s="174"/>
      <c r="DC2" s="174"/>
    </row>
    <row r="3" spans="1:107" s="33" customFormat="1" x14ac:dyDescent="0.55000000000000004">
      <c r="A3" s="166"/>
      <c r="B3" s="166"/>
      <c r="C3" s="166"/>
      <c r="D3" s="166"/>
      <c r="E3" s="166"/>
      <c r="F3" s="166"/>
      <c r="G3" s="176"/>
      <c r="H3" s="39" t="s">
        <v>72</v>
      </c>
      <c r="I3" s="39" t="s">
        <v>73</v>
      </c>
      <c r="J3" s="39" t="s">
        <v>74</v>
      </c>
      <c r="K3" s="39" t="s">
        <v>75</v>
      </c>
      <c r="L3" s="39" t="s">
        <v>72</v>
      </c>
      <c r="M3" s="39" t="s">
        <v>73</v>
      </c>
      <c r="N3" s="39" t="s">
        <v>74</v>
      </c>
      <c r="O3" s="39" t="s">
        <v>75</v>
      </c>
      <c r="P3" s="39" t="s">
        <v>72</v>
      </c>
      <c r="Q3" s="39" t="s">
        <v>73</v>
      </c>
      <c r="R3" s="39" t="s">
        <v>74</v>
      </c>
      <c r="S3" s="39" t="s">
        <v>75</v>
      </c>
      <c r="T3" s="39" t="s">
        <v>72</v>
      </c>
      <c r="U3" s="39" t="s">
        <v>73</v>
      </c>
      <c r="V3" s="39" t="s">
        <v>74</v>
      </c>
      <c r="W3" s="39" t="s">
        <v>75</v>
      </c>
      <c r="X3" s="41" t="s">
        <v>72</v>
      </c>
      <c r="Y3" s="41" t="s">
        <v>73</v>
      </c>
      <c r="Z3" s="41" t="s">
        <v>74</v>
      </c>
      <c r="AA3" s="41" t="s">
        <v>75</v>
      </c>
      <c r="AB3" s="39" t="s">
        <v>72</v>
      </c>
      <c r="AC3" s="39" t="s">
        <v>73</v>
      </c>
      <c r="AD3" s="39" t="s">
        <v>74</v>
      </c>
      <c r="AE3" s="39" t="s">
        <v>75</v>
      </c>
      <c r="AF3" s="39" t="s">
        <v>72</v>
      </c>
      <c r="AG3" s="39" t="s">
        <v>73</v>
      </c>
      <c r="AH3" s="39" t="s">
        <v>74</v>
      </c>
      <c r="AI3" s="39" t="s">
        <v>75</v>
      </c>
      <c r="AJ3" s="39" t="s">
        <v>72</v>
      </c>
      <c r="AK3" s="39" t="s">
        <v>73</v>
      </c>
      <c r="AL3" s="39" t="s">
        <v>74</v>
      </c>
      <c r="AM3" s="39" t="s">
        <v>75</v>
      </c>
      <c r="AN3" s="39" t="s">
        <v>72</v>
      </c>
      <c r="AO3" s="39" t="s">
        <v>73</v>
      </c>
      <c r="AP3" s="39" t="s">
        <v>74</v>
      </c>
      <c r="AQ3" s="39" t="s">
        <v>75</v>
      </c>
      <c r="AR3" s="39" t="s">
        <v>72</v>
      </c>
      <c r="AS3" s="39" t="s">
        <v>73</v>
      </c>
      <c r="AT3" s="39" t="s">
        <v>74</v>
      </c>
      <c r="AU3" s="39" t="s">
        <v>75</v>
      </c>
      <c r="AV3" s="39" t="s">
        <v>72</v>
      </c>
      <c r="AW3" s="39" t="s">
        <v>73</v>
      </c>
      <c r="AX3" s="39" t="s">
        <v>74</v>
      </c>
      <c r="AY3" s="39" t="s">
        <v>75</v>
      </c>
      <c r="AZ3" s="35" t="s">
        <v>72</v>
      </c>
      <c r="BA3" s="35" t="s">
        <v>73</v>
      </c>
      <c r="BB3" s="35" t="s">
        <v>74</v>
      </c>
      <c r="BC3" s="35" t="s">
        <v>75</v>
      </c>
      <c r="BD3" s="63" t="s">
        <v>72</v>
      </c>
      <c r="BE3" s="63" t="s">
        <v>73</v>
      </c>
      <c r="BF3" s="63" t="s">
        <v>74</v>
      </c>
      <c r="BG3" s="63" t="s">
        <v>75</v>
      </c>
      <c r="BH3" s="63" t="s">
        <v>72</v>
      </c>
      <c r="BI3" s="63" t="s">
        <v>73</v>
      </c>
      <c r="BJ3" s="63" t="s">
        <v>74</v>
      </c>
      <c r="BK3" s="63" t="s">
        <v>75</v>
      </c>
      <c r="BL3" s="63" t="s">
        <v>72</v>
      </c>
      <c r="BM3" s="63" t="s">
        <v>73</v>
      </c>
      <c r="BN3" s="63" t="s">
        <v>74</v>
      </c>
      <c r="BO3" s="63" t="s">
        <v>75</v>
      </c>
      <c r="BP3" s="36" t="s">
        <v>72</v>
      </c>
      <c r="BQ3" s="36" t="s">
        <v>73</v>
      </c>
      <c r="BR3" s="36" t="s">
        <v>74</v>
      </c>
      <c r="BS3" s="36" t="s">
        <v>75</v>
      </c>
      <c r="BT3" s="63" t="s">
        <v>72</v>
      </c>
      <c r="BU3" s="63" t="s">
        <v>73</v>
      </c>
      <c r="BV3" s="63" t="s">
        <v>74</v>
      </c>
      <c r="BW3" s="63" t="s">
        <v>75</v>
      </c>
      <c r="BX3" s="63" t="s">
        <v>72</v>
      </c>
      <c r="BY3" s="63" t="s">
        <v>73</v>
      </c>
      <c r="BZ3" s="63" t="s">
        <v>74</v>
      </c>
      <c r="CA3" s="63" t="s">
        <v>75</v>
      </c>
      <c r="CB3" s="63" t="s">
        <v>72</v>
      </c>
      <c r="CC3" s="63" t="s">
        <v>73</v>
      </c>
      <c r="CD3" s="63" t="s">
        <v>74</v>
      </c>
      <c r="CE3" s="63" t="s">
        <v>75</v>
      </c>
      <c r="CF3" s="37" t="s">
        <v>72</v>
      </c>
      <c r="CG3" s="37" t="s">
        <v>73</v>
      </c>
      <c r="CH3" s="37" t="s">
        <v>74</v>
      </c>
      <c r="CI3" s="37" t="s">
        <v>75</v>
      </c>
      <c r="CJ3" s="64" t="s">
        <v>72</v>
      </c>
      <c r="CK3" s="64" t="s">
        <v>73</v>
      </c>
      <c r="CL3" s="64" t="s">
        <v>74</v>
      </c>
      <c r="CM3" s="64" t="s">
        <v>75</v>
      </c>
      <c r="CN3" s="64" t="s">
        <v>72</v>
      </c>
      <c r="CO3" s="64" t="s">
        <v>73</v>
      </c>
      <c r="CP3" s="64" t="s">
        <v>74</v>
      </c>
      <c r="CQ3" s="64" t="s">
        <v>75</v>
      </c>
      <c r="CR3" s="64" t="s">
        <v>72</v>
      </c>
      <c r="CS3" s="64" t="s">
        <v>73</v>
      </c>
      <c r="CT3" s="64" t="s">
        <v>74</v>
      </c>
      <c r="CU3" s="64" t="s">
        <v>75</v>
      </c>
      <c r="CV3" s="65" t="s">
        <v>72</v>
      </c>
      <c r="CW3" s="65" t="s">
        <v>73</v>
      </c>
      <c r="CX3" s="65" t="s">
        <v>74</v>
      </c>
      <c r="CY3" s="65" t="s">
        <v>75</v>
      </c>
      <c r="CZ3" s="42" t="s">
        <v>72</v>
      </c>
      <c r="DA3" s="42" t="s">
        <v>73</v>
      </c>
      <c r="DB3" s="42" t="s">
        <v>74</v>
      </c>
      <c r="DC3" s="42" t="s">
        <v>75</v>
      </c>
    </row>
    <row r="4" spans="1:107" s="33" customFormat="1" x14ac:dyDescent="0.55000000000000004">
      <c r="A4" s="66">
        <v>1</v>
      </c>
      <c r="B4" s="9">
        <v>1444011201</v>
      </c>
      <c r="C4" s="10" t="s">
        <v>31</v>
      </c>
      <c r="D4" s="66">
        <v>80</v>
      </c>
      <c r="E4" s="66" t="s">
        <v>35</v>
      </c>
      <c r="F4" s="66" t="s">
        <v>36</v>
      </c>
      <c r="G4" s="67">
        <v>4</v>
      </c>
      <c r="H4" s="68"/>
      <c r="I4" s="68"/>
      <c r="J4" s="68"/>
      <c r="K4" s="68"/>
      <c r="L4" s="68">
        <v>11</v>
      </c>
      <c r="M4" s="68">
        <v>14</v>
      </c>
      <c r="N4" s="68">
        <v>25</v>
      </c>
      <c r="O4" s="68">
        <v>1</v>
      </c>
      <c r="P4" s="68">
        <v>15</v>
      </c>
      <c r="Q4" s="68">
        <v>7</v>
      </c>
      <c r="R4" s="68">
        <v>22</v>
      </c>
      <c r="S4" s="68">
        <v>1</v>
      </c>
      <c r="T4" s="68">
        <v>19</v>
      </c>
      <c r="U4" s="68">
        <v>17</v>
      </c>
      <c r="V4" s="68">
        <v>36</v>
      </c>
      <c r="W4" s="68">
        <v>2</v>
      </c>
      <c r="X4" s="69">
        <f>+L4+P4+T4</f>
        <v>45</v>
      </c>
      <c r="Y4" s="69">
        <f>+M4+Q4+U4</f>
        <v>38</v>
      </c>
      <c r="Z4" s="69">
        <f>+N4+R4+V4</f>
        <v>83</v>
      </c>
      <c r="AA4" s="69">
        <f>+O4+S4+W4</f>
        <v>4</v>
      </c>
      <c r="AB4" s="68">
        <v>17</v>
      </c>
      <c r="AC4" s="68">
        <v>14</v>
      </c>
      <c r="AD4" s="68">
        <v>31</v>
      </c>
      <c r="AE4" s="68">
        <v>1</v>
      </c>
      <c r="AF4" s="68">
        <v>16</v>
      </c>
      <c r="AG4" s="68">
        <v>13</v>
      </c>
      <c r="AH4" s="68">
        <v>29</v>
      </c>
      <c r="AI4" s="68">
        <v>1</v>
      </c>
      <c r="AJ4" s="68">
        <v>13</v>
      </c>
      <c r="AK4" s="68">
        <v>15</v>
      </c>
      <c r="AL4" s="68">
        <v>28</v>
      </c>
      <c r="AM4" s="68">
        <v>1</v>
      </c>
      <c r="AN4" s="68">
        <v>28</v>
      </c>
      <c r="AO4" s="68">
        <v>19</v>
      </c>
      <c r="AP4" s="68">
        <v>47</v>
      </c>
      <c r="AQ4" s="68">
        <v>2</v>
      </c>
      <c r="AR4" s="68">
        <v>18</v>
      </c>
      <c r="AS4" s="68">
        <v>18</v>
      </c>
      <c r="AT4" s="68">
        <v>36</v>
      </c>
      <c r="AU4" s="68">
        <v>2</v>
      </c>
      <c r="AV4" s="68">
        <v>30</v>
      </c>
      <c r="AW4" s="68">
        <v>22</v>
      </c>
      <c r="AX4" s="68">
        <v>52</v>
      </c>
      <c r="AY4" s="68">
        <v>2</v>
      </c>
      <c r="AZ4" s="70">
        <f>+AB4+AF4+AJ4+AN4+AR4+AV4</f>
        <v>122</v>
      </c>
      <c r="BA4" s="70">
        <f>+AC4+AG4+AK4+AO4+AS4+AW4</f>
        <v>101</v>
      </c>
      <c r="BB4" s="70">
        <f>+AD4+AH4+AL4+AP4+AT4+AX4</f>
        <v>223</v>
      </c>
      <c r="BC4" s="70">
        <f>+AE4+AI4+AM4+AQ4+AU4+AY4</f>
        <v>9</v>
      </c>
      <c r="BD4" s="68">
        <f>13+13+19+9</f>
        <v>54</v>
      </c>
      <c r="BE4" s="68">
        <f>11+13+9+10</f>
        <v>43</v>
      </c>
      <c r="BF4" s="68">
        <f>SUM(BD4:BE4)</f>
        <v>97</v>
      </c>
      <c r="BG4" s="68">
        <v>4</v>
      </c>
      <c r="BH4" s="68">
        <v>25</v>
      </c>
      <c r="BI4" s="68">
        <v>15</v>
      </c>
      <c r="BJ4" s="68">
        <v>40</v>
      </c>
      <c r="BK4" s="68">
        <v>2</v>
      </c>
      <c r="BL4" s="68">
        <f>7+8+10</f>
        <v>25</v>
      </c>
      <c r="BM4" s="68">
        <f>3+11+13</f>
        <v>27</v>
      </c>
      <c r="BN4" s="68">
        <f>SUM(BL4:BM4)</f>
        <v>52</v>
      </c>
      <c r="BO4" s="68">
        <v>3</v>
      </c>
      <c r="BP4" s="71">
        <f>+BD4+BH4+BL4</f>
        <v>104</v>
      </c>
      <c r="BQ4" s="71">
        <f>+BE4+BI4+BM4</f>
        <v>85</v>
      </c>
      <c r="BR4" s="71">
        <f>+BF4+BJ4+BN4</f>
        <v>189</v>
      </c>
      <c r="BS4" s="71">
        <f>+BG4+BK4+BO4</f>
        <v>9</v>
      </c>
      <c r="BT4" s="68">
        <f>18+6+11</f>
        <v>35</v>
      </c>
      <c r="BU4" s="68">
        <f>9+14+12</f>
        <v>35</v>
      </c>
      <c r="BV4" s="68">
        <f>SUM(BT4:BU4)</f>
        <v>70</v>
      </c>
      <c r="BW4" s="68">
        <v>3</v>
      </c>
      <c r="BX4" s="68">
        <f>9+6+14+11+10</f>
        <v>50</v>
      </c>
      <c r="BY4" s="68">
        <f>5+3+11+9+13</f>
        <v>41</v>
      </c>
      <c r="BZ4" s="68">
        <f>SUM(BX4:BY4)</f>
        <v>91</v>
      </c>
      <c r="CA4" s="68">
        <v>4</v>
      </c>
      <c r="CB4" s="68">
        <f>14+16+9</f>
        <v>39</v>
      </c>
      <c r="CC4" s="68">
        <f>7+7+21</f>
        <v>35</v>
      </c>
      <c r="CD4" s="68">
        <f>SUM(CB4:CC4)</f>
        <v>74</v>
      </c>
      <c r="CE4" s="68">
        <v>3</v>
      </c>
      <c r="CF4" s="69">
        <f>+BT4+BX4+CB4</f>
        <v>124</v>
      </c>
      <c r="CG4" s="69">
        <f>+BU4+BY4+CC4</f>
        <v>111</v>
      </c>
      <c r="CH4" s="69">
        <f>+BV4+BZ4+CD4</f>
        <v>235</v>
      </c>
      <c r="CI4" s="69">
        <f>+BW4+CA4+CE4</f>
        <v>10</v>
      </c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3"/>
      <c r="CW4" s="73"/>
      <c r="CX4" s="73"/>
      <c r="CY4" s="73"/>
      <c r="CZ4" s="43">
        <f>+X4+AZ4+BP4+CF4</f>
        <v>395</v>
      </c>
      <c r="DA4" s="43">
        <f>+Y4+BA4+BQ4+CG4</f>
        <v>335</v>
      </c>
      <c r="DB4" s="43">
        <f>+Z4+BB4+BR4+CH4</f>
        <v>730</v>
      </c>
      <c r="DC4" s="43">
        <f>+AA4+BC4+BS4+CI4</f>
        <v>32</v>
      </c>
    </row>
    <row r="5" spans="1:107" s="33" customFormat="1" x14ac:dyDescent="0.55000000000000004">
      <c r="A5" s="45">
        <v>2</v>
      </c>
      <c r="B5" s="45">
        <v>1444041101</v>
      </c>
      <c r="C5" s="45" t="s">
        <v>76</v>
      </c>
      <c r="D5" s="45" t="s">
        <v>50</v>
      </c>
      <c r="E5" s="45" t="s">
        <v>35</v>
      </c>
      <c r="F5" s="45" t="s">
        <v>36</v>
      </c>
      <c r="G5" s="20">
        <v>2</v>
      </c>
      <c r="H5" s="74"/>
      <c r="I5" s="74"/>
      <c r="J5" s="74"/>
      <c r="K5" s="74"/>
      <c r="L5" s="74">
        <v>71</v>
      </c>
      <c r="M5" s="74">
        <v>87</v>
      </c>
      <c r="N5" s="74">
        <v>158</v>
      </c>
      <c r="O5" s="74">
        <v>5</v>
      </c>
      <c r="P5" s="74">
        <v>64</v>
      </c>
      <c r="Q5" s="74">
        <v>90</v>
      </c>
      <c r="R5" s="74">
        <v>154</v>
      </c>
      <c r="S5" s="74">
        <v>5</v>
      </c>
      <c r="T5" s="74">
        <v>83</v>
      </c>
      <c r="U5" s="74">
        <v>71</v>
      </c>
      <c r="V5" s="74">
        <v>154</v>
      </c>
      <c r="W5" s="74">
        <v>5</v>
      </c>
      <c r="X5" s="75">
        <f>L5+P5+T5</f>
        <v>218</v>
      </c>
      <c r="Y5" s="75">
        <f t="shared" ref="Y5:AA5" si="0">M5+Q5+U5</f>
        <v>248</v>
      </c>
      <c r="Z5" s="75">
        <f t="shared" si="0"/>
        <v>466</v>
      </c>
      <c r="AA5" s="75">
        <f t="shared" si="0"/>
        <v>15</v>
      </c>
      <c r="AB5" s="74">
        <v>77</v>
      </c>
      <c r="AC5" s="74">
        <v>72</v>
      </c>
      <c r="AD5" s="74">
        <v>149</v>
      </c>
      <c r="AE5" s="74">
        <v>5</v>
      </c>
      <c r="AF5" s="74">
        <v>61</v>
      </c>
      <c r="AG5" s="74">
        <v>88</v>
      </c>
      <c r="AH5" s="74">
        <v>149</v>
      </c>
      <c r="AI5" s="74">
        <v>5</v>
      </c>
      <c r="AJ5" s="74">
        <v>68</v>
      </c>
      <c r="AK5" s="74">
        <v>84</v>
      </c>
      <c r="AL5" s="74">
        <v>152</v>
      </c>
      <c r="AM5" s="74">
        <v>5</v>
      </c>
      <c r="AN5" s="74">
        <v>69</v>
      </c>
      <c r="AO5" s="74">
        <v>64</v>
      </c>
      <c r="AP5" s="74">
        <v>133</v>
      </c>
      <c r="AQ5" s="74">
        <v>5</v>
      </c>
      <c r="AR5" s="74">
        <v>63</v>
      </c>
      <c r="AS5" s="74">
        <v>61</v>
      </c>
      <c r="AT5" s="74">
        <v>124</v>
      </c>
      <c r="AU5" s="74">
        <v>4</v>
      </c>
      <c r="AV5" s="74">
        <v>62</v>
      </c>
      <c r="AW5" s="74">
        <v>66</v>
      </c>
      <c r="AX5" s="74">
        <v>128</v>
      </c>
      <c r="AY5" s="74">
        <v>4</v>
      </c>
      <c r="AZ5" s="76">
        <f>AV5+AR5+AN5+AJ5+AF5+AB5</f>
        <v>400</v>
      </c>
      <c r="BA5" s="76">
        <f t="shared" ref="BA5:BC5" si="1">AW5+AS5+AO5+AK5+AG5+AC5</f>
        <v>435</v>
      </c>
      <c r="BB5" s="76">
        <f t="shared" si="1"/>
        <v>835</v>
      </c>
      <c r="BC5" s="76">
        <f t="shared" si="1"/>
        <v>28</v>
      </c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7"/>
      <c r="BQ5" s="77"/>
      <c r="BR5" s="77"/>
      <c r="BS5" s="77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5"/>
      <c r="CG5" s="75"/>
      <c r="CH5" s="75"/>
      <c r="CI5" s="75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9"/>
      <c r="CW5" s="79"/>
      <c r="CX5" s="79"/>
      <c r="CY5" s="79"/>
      <c r="CZ5" s="43">
        <f>+X5+AZ5+BP5+CF5</f>
        <v>618</v>
      </c>
      <c r="DA5" s="43">
        <f>+Y5+BA5+BQ5+CG5</f>
        <v>683</v>
      </c>
      <c r="DB5" s="43">
        <f t="shared" ref="DB5:DC6" si="2">+Z5+BB5+BR5+CH5</f>
        <v>1301</v>
      </c>
      <c r="DC5" s="43">
        <f t="shared" si="2"/>
        <v>43</v>
      </c>
    </row>
    <row r="6" spans="1:107" s="33" customFormat="1" x14ac:dyDescent="0.55000000000000004">
      <c r="A6" s="45">
        <v>3</v>
      </c>
      <c r="B6" s="45">
        <v>1444041102</v>
      </c>
      <c r="C6" s="45" t="s">
        <v>78</v>
      </c>
      <c r="D6" s="45"/>
      <c r="E6" s="45" t="s">
        <v>57</v>
      </c>
      <c r="F6" s="45" t="s">
        <v>79</v>
      </c>
      <c r="G6" s="20">
        <v>10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5"/>
      <c r="Y6" s="75"/>
      <c r="Z6" s="75"/>
      <c r="AA6" s="75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6"/>
      <c r="BA6" s="76"/>
      <c r="BB6" s="76"/>
      <c r="BC6" s="76"/>
      <c r="BD6" s="74">
        <v>130</v>
      </c>
      <c r="BE6" s="74">
        <v>172</v>
      </c>
      <c r="BF6" s="74">
        <v>302</v>
      </c>
      <c r="BG6" s="74">
        <v>8</v>
      </c>
      <c r="BH6" s="74">
        <v>112</v>
      </c>
      <c r="BI6" s="74">
        <v>180</v>
      </c>
      <c r="BJ6" s="74">
        <v>292</v>
      </c>
      <c r="BK6" s="74">
        <v>7</v>
      </c>
      <c r="BL6" s="74">
        <v>90</v>
      </c>
      <c r="BM6" s="74">
        <v>149</v>
      </c>
      <c r="BN6" s="74">
        <v>239</v>
      </c>
      <c r="BO6" s="74">
        <v>6</v>
      </c>
      <c r="BP6" s="77">
        <f>BD6+BH6+BL6</f>
        <v>332</v>
      </c>
      <c r="BQ6" s="77">
        <f t="shared" ref="BQ6:BS6" si="3">BE6+BI6+BM6</f>
        <v>501</v>
      </c>
      <c r="BR6" s="77">
        <f t="shared" si="3"/>
        <v>833</v>
      </c>
      <c r="BS6" s="77">
        <f t="shared" si="3"/>
        <v>21</v>
      </c>
      <c r="BT6" s="74">
        <v>103</v>
      </c>
      <c r="BU6" s="74">
        <v>262</v>
      </c>
      <c r="BV6" s="74">
        <v>365</v>
      </c>
      <c r="BW6" s="74">
        <v>10</v>
      </c>
      <c r="BX6" s="74">
        <v>131</v>
      </c>
      <c r="BY6" s="74">
        <v>241</v>
      </c>
      <c r="BZ6" s="74">
        <v>372</v>
      </c>
      <c r="CA6" s="74">
        <v>10</v>
      </c>
      <c r="CB6" s="74">
        <v>95</v>
      </c>
      <c r="CC6" s="74">
        <v>207</v>
      </c>
      <c r="CD6" s="74">
        <v>302</v>
      </c>
      <c r="CE6" s="74">
        <v>9</v>
      </c>
      <c r="CF6" s="75">
        <f>BT6+BX6+CB6</f>
        <v>329</v>
      </c>
      <c r="CG6" s="75">
        <f t="shared" ref="CG6:CI6" si="4">BU6+BY6+CC6</f>
        <v>710</v>
      </c>
      <c r="CH6" s="75">
        <f t="shared" si="4"/>
        <v>1039</v>
      </c>
      <c r="CI6" s="75">
        <f t="shared" si="4"/>
        <v>29</v>
      </c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9"/>
      <c r="CW6" s="79"/>
      <c r="CX6" s="79"/>
      <c r="CY6" s="79"/>
      <c r="CZ6" s="43">
        <f>+X6+AZ6+BP6+CF6</f>
        <v>661</v>
      </c>
      <c r="DA6" s="43">
        <f t="shared" ref="DA6" si="5">+Y6+BA6+BQ6+CG6</f>
        <v>1211</v>
      </c>
      <c r="DB6" s="43">
        <f t="shared" si="2"/>
        <v>1872</v>
      </c>
      <c r="DC6" s="43">
        <f t="shared" si="2"/>
        <v>50</v>
      </c>
    </row>
    <row r="7" spans="1:107" s="33" customFormat="1" x14ac:dyDescent="0.55000000000000004">
      <c r="A7" s="45"/>
      <c r="B7" s="45"/>
      <c r="C7" s="45"/>
      <c r="D7" s="45"/>
      <c r="E7" s="45"/>
      <c r="F7" s="45"/>
      <c r="G7" s="20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5"/>
      <c r="Y7" s="75"/>
      <c r="Z7" s="75"/>
      <c r="AA7" s="75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6"/>
      <c r="BA7" s="76"/>
      <c r="BB7" s="76"/>
      <c r="BC7" s="76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7"/>
      <c r="BQ7" s="77"/>
      <c r="BR7" s="77"/>
      <c r="BS7" s="77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5"/>
      <c r="CG7" s="75"/>
      <c r="CH7" s="75"/>
      <c r="CI7" s="75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9"/>
      <c r="CW7" s="79"/>
      <c r="CX7" s="79"/>
      <c r="CY7" s="79"/>
      <c r="CZ7" s="46"/>
      <c r="DA7" s="46"/>
      <c r="DB7" s="46"/>
      <c r="DC7" s="46"/>
    </row>
    <row r="8" spans="1:107" s="33" customFormat="1" x14ac:dyDescent="0.55000000000000004">
      <c r="A8" s="48"/>
      <c r="B8" s="48"/>
      <c r="C8" s="48"/>
      <c r="D8" s="48"/>
      <c r="E8" s="48"/>
      <c r="F8" s="48"/>
      <c r="G8" s="26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1"/>
      <c r="Y8" s="81"/>
      <c r="Z8" s="81"/>
      <c r="AA8" s="81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2"/>
      <c r="BA8" s="82"/>
      <c r="BB8" s="82"/>
      <c r="BC8" s="82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3"/>
      <c r="BQ8" s="83"/>
      <c r="BR8" s="83"/>
      <c r="BS8" s="83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1"/>
      <c r="CG8" s="81"/>
      <c r="CH8" s="81"/>
      <c r="CI8" s="81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5"/>
      <c r="CW8" s="85"/>
      <c r="CX8" s="85"/>
      <c r="CY8" s="85"/>
      <c r="CZ8" s="50"/>
      <c r="DA8" s="50"/>
      <c r="DB8" s="50"/>
      <c r="DC8" s="50"/>
    </row>
    <row r="9" spans="1:107" s="33" customFormat="1" x14ac:dyDescent="0.55000000000000004">
      <c r="A9" s="52"/>
      <c r="B9" s="53"/>
      <c r="C9" s="54" t="s">
        <v>71</v>
      </c>
      <c r="D9" s="86"/>
      <c r="E9" s="86"/>
      <c r="F9" s="87"/>
      <c r="G9" s="67">
        <f>SUM(G4:G6)</f>
        <v>16</v>
      </c>
      <c r="H9" s="67">
        <f t="shared" ref="H9:BS9" si="6">SUM(H4:H6)</f>
        <v>0</v>
      </c>
      <c r="I9" s="67">
        <f t="shared" si="6"/>
        <v>0</v>
      </c>
      <c r="J9" s="67">
        <f t="shared" si="6"/>
        <v>0</v>
      </c>
      <c r="K9" s="67">
        <f t="shared" si="6"/>
        <v>0</v>
      </c>
      <c r="L9" s="67">
        <f t="shared" si="6"/>
        <v>82</v>
      </c>
      <c r="M9" s="67">
        <f t="shared" si="6"/>
        <v>101</v>
      </c>
      <c r="N9" s="67">
        <f t="shared" si="6"/>
        <v>183</v>
      </c>
      <c r="O9" s="67">
        <f t="shared" si="6"/>
        <v>6</v>
      </c>
      <c r="P9" s="67">
        <f t="shared" si="6"/>
        <v>79</v>
      </c>
      <c r="Q9" s="67">
        <f t="shared" si="6"/>
        <v>97</v>
      </c>
      <c r="R9" s="67">
        <f t="shared" si="6"/>
        <v>176</v>
      </c>
      <c r="S9" s="67">
        <f t="shared" si="6"/>
        <v>6</v>
      </c>
      <c r="T9" s="67">
        <f t="shared" si="6"/>
        <v>102</v>
      </c>
      <c r="U9" s="67">
        <f t="shared" si="6"/>
        <v>88</v>
      </c>
      <c r="V9" s="67">
        <f t="shared" si="6"/>
        <v>190</v>
      </c>
      <c r="W9" s="67">
        <f t="shared" si="6"/>
        <v>7</v>
      </c>
      <c r="X9" s="67">
        <f t="shared" si="6"/>
        <v>263</v>
      </c>
      <c r="Y9" s="67">
        <f t="shared" si="6"/>
        <v>286</v>
      </c>
      <c r="Z9" s="67">
        <f t="shared" si="6"/>
        <v>549</v>
      </c>
      <c r="AA9" s="67">
        <f t="shared" si="6"/>
        <v>19</v>
      </c>
      <c r="AB9" s="67">
        <f t="shared" si="6"/>
        <v>94</v>
      </c>
      <c r="AC9" s="67">
        <f t="shared" si="6"/>
        <v>86</v>
      </c>
      <c r="AD9" s="67">
        <f t="shared" si="6"/>
        <v>180</v>
      </c>
      <c r="AE9" s="67">
        <f t="shared" si="6"/>
        <v>6</v>
      </c>
      <c r="AF9" s="67">
        <f t="shared" si="6"/>
        <v>77</v>
      </c>
      <c r="AG9" s="67">
        <f t="shared" si="6"/>
        <v>101</v>
      </c>
      <c r="AH9" s="67">
        <f t="shared" si="6"/>
        <v>178</v>
      </c>
      <c r="AI9" s="67">
        <f t="shared" si="6"/>
        <v>6</v>
      </c>
      <c r="AJ9" s="67">
        <f t="shared" si="6"/>
        <v>81</v>
      </c>
      <c r="AK9" s="67">
        <f t="shared" si="6"/>
        <v>99</v>
      </c>
      <c r="AL9" s="67">
        <f t="shared" si="6"/>
        <v>180</v>
      </c>
      <c r="AM9" s="67">
        <f t="shared" si="6"/>
        <v>6</v>
      </c>
      <c r="AN9" s="67">
        <f t="shared" si="6"/>
        <v>97</v>
      </c>
      <c r="AO9" s="67">
        <f t="shared" si="6"/>
        <v>83</v>
      </c>
      <c r="AP9" s="67">
        <f t="shared" si="6"/>
        <v>180</v>
      </c>
      <c r="AQ9" s="67">
        <f t="shared" si="6"/>
        <v>7</v>
      </c>
      <c r="AR9" s="67">
        <f t="shared" si="6"/>
        <v>81</v>
      </c>
      <c r="AS9" s="67">
        <f t="shared" si="6"/>
        <v>79</v>
      </c>
      <c r="AT9" s="67">
        <f t="shared" si="6"/>
        <v>160</v>
      </c>
      <c r="AU9" s="67">
        <f t="shared" si="6"/>
        <v>6</v>
      </c>
      <c r="AV9" s="67">
        <f t="shared" si="6"/>
        <v>92</v>
      </c>
      <c r="AW9" s="67">
        <f t="shared" si="6"/>
        <v>88</v>
      </c>
      <c r="AX9" s="67">
        <f t="shared" si="6"/>
        <v>180</v>
      </c>
      <c r="AY9" s="67">
        <f t="shared" si="6"/>
        <v>6</v>
      </c>
      <c r="AZ9" s="67">
        <f t="shared" si="6"/>
        <v>522</v>
      </c>
      <c r="BA9" s="67">
        <f t="shared" si="6"/>
        <v>536</v>
      </c>
      <c r="BB9" s="67">
        <f t="shared" si="6"/>
        <v>1058</v>
      </c>
      <c r="BC9" s="67">
        <f t="shared" si="6"/>
        <v>37</v>
      </c>
      <c r="BD9" s="67">
        <f t="shared" si="6"/>
        <v>184</v>
      </c>
      <c r="BE9" s="67">
        <f t="shared" si="6"/>
        <v>215</v>
      </c>
      <c r="BF9" s="67">
        <f t="shared" si="6"/>
        <v>399</v>
      </c>
      <c r="BG9" s="67">
        <f t="shared" si="6"/>
        <v>12</v>
      </c>
      <c r="BH9" s="67">
        <f t="shared" si="6"/>
        <v>137</v>
      </c>
      <c r="BI9" s="67">
        <f t="shared" si="6"/>
        <v>195</v>
      </c>
      <c r="BJ9" s="67">
        <f t="shared" si="6"/>
        <v>332</v>
      </c>
      <c r="BK9" s="67">
        <f t="shared" si="6"/>
        <v>9</v>
      </c>
      <c r="BL9" s="67">
        <f t="shared" si="6"/>
        <v>115</v>
      </c>
      <c r="BM9" s="67">
        <f t="shared" si="6"/>
        <v>176</v>
      </c>
      <c r="BN9" s="67">
        <f t="shared" si="6"/>
        <v>291</v>
      </c>
      <c r="BO9" s="67">
        <f t="shared" si="6"/>
        <v>9</v>
      </c>
      <c r="BP9" s="67">
        <f t="shared" si="6"/>
        <v>436</v>
      </c>
      <c r="BQ9" s="67">
        <f t="shared" si="6"/>
        <v>586</v>
      </c>
      <c r="BR9" s="67">
        <f t="shared" si="6"/>
        <v>1022</v>
      </c>
      <c r="BS9" s="67">
        <f t="shared" si="6"/>
        <v>30</v>
      </c>
      <c r="BT9" s="67">
        <f t="shared" ref="BT9:DC9" si="7">SUM(BT4:BT6)</f>
        <v>138</v>
      </c>
      <c r="BU9" s="67">
        <f t="shared" si="7"/>
        <v>297</v>
      </c>
      <c r="BV9" s="67">
        <f t="shared" si="7"/>
        <v>435</v>
      </c>
      <c r="BW9" s="67">
        <f t="shared" si="7"/>
        <v>13</v>
      </c>
      <c r="BX9" s="67">
        <f t="shared" si="7"/>
        <v>181</v>
      </c>
      <c r="BY9" s="67">
        <f t="shared" si="7"/>
        <v>282</v>
      </c>
      <c r="BZ9" s="67">
        <f t="shared" si="7"/>
        <v>463</v>
      </c>
      <c r="CA9" s="67">
        <f t="shared" si="7"/>
        <v>14</v>
      </c>
      <c r="CB9" s="67">
        <f t="shared" si="7"/>
        <v>134</v>
      </c>
      <c r="CC9" s="67">
        <f t="shared" si="7"/>
        <v>242</v>
      </c>
      <c r="CD9" s="67">
        <f t="shared" si="7"/>
        <v>376</v>
      </c>
      <c r="CE9" s="67">
        <f t="shared" si="7"/>
        <v>12</v>
      </c>
      <c r="CF9" s="67">
        <f t="shared" si="7"/>
        <v>453</v>
      </c>
      <c r="CG9" s="67">
        <f t="shared" si="7"/>
        <v>821</v>
      </c>
      <c r="CH9" s="67">
        <f t="shared" si="7"/>
        <v>1274</v>
      </c>
      <c r="CI9" s="67">
        <f t="shared" si="7"/>
        <v>39</v>
      </c>
      <c r="CJ9" s="67">
        <f t="shared" si="7"/>
        <v>0</v>
      </c>
      <c r="CK9" s="67">
        <f t="shared" si="7"/>
        <v>0</v>
      </c>
      <c r="CL9" s="67">
        <f t="shared" si="7"/>
        <v>0</v>
      </c>
      <c r="CM9" s="67">
        <f t="shared" si="7"/>
        <v>0</v>
      </c>
      <c r="CN9" s="67">
        <f t="shared" si="7"/>
        <v>0</v>
      </c>
      <c r="CO9" s="67">
        <f t="shared" si="7"/>
        <v>0</v>
      </c>
      <c r="CP9" s="67">
        <f t="shared" si="7"/>
        <v>0</v>
      </c>
      <c r="CQ9" s="67">
        <f t="shared" si="7"/>
        <v>0</v>
      </c>
      <c r="CR9" s="67">
        <f t="shared" si="7"/>
        <v>0</v>
      </c>
      <c r="CS9" s="67">
        <f t="shared" si="7"/>
        <v>0</v>
      </c>
      <c r="CT9" s="67">
        <f t="shared" si="7"/>
        <v>0</v>
      </c>
      <c r="CU9" s="67">
        <f t="shared" si="7"/>
        <v>0</v>
      </c>
      <c r="CV9" s="67">
        <f t="shared" si="7"/>
        <v>0</v>
      </c>
      <c r="CW9" s="67">
        <f t="shared" si="7"/>
        <v>0</v>
      </c>
      <c r="CX9" s="67">
        <f t="shared" si="7"/>
        <v>0</v>
      </c>
      <c r="CY9" s="67">
        <f t="shared" si="7"/>
        <v>0</v>
      </c>
      <c r="CZ9" s="67">
        <f t="shared" si="7"/>
        <v>1674</v>
      </c>
      <c r="DA9" s="67">
        <f t="shared" si="7"/>
        <v>2229</v>
      </c>
      <c r="DB9" s="67">
        <f t="shared" si="7"/>
        <v>3903</v>
      </c>
      <c r="DC9" s="67">
        <f t="shared" si="7"/>
        <v>125</v>
      </c>
    </row>
    <row r="10" spans="1:107" x14ac:dyDescent="0.55000000000000004">
      <c r="D10" s="88" t="s">
        <v>107</v>
      </c>
    </row>
    <row r="11" spans="1:107" s="1" customFormat="1" x14ac:dyDescent="0.55000000000000004">
      <c r="D11" s="89" t="s">
        <v>108</v>
      </c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</row>
    <row r="12" spans="1:107" s="1" customFormat="1" ht="19.5" customHeight="1" x14ac:dyDescent="0.55000000000000004">
      <c r="D12" s="1" t="s">
        <v>109</v>
      </c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</row>
    <row r="13" spans="1:107" s="1" customFormat="1" ht="19.5" customHeight="1" x14ac:dyDescent="0.55000000000000004">
      <c r="D13" s="1" t="s">
        <v>110</v>
      </c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</row>
    <row r="14" spans="1:107" s="1" customFormat="1" ht="19.5" customHeight="1" x14ac:dyDescent="0.55000000000000004">
      <c r="D14" s="1" t="s">
        <v>111</v>
      </c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</row>
    <row r="15" spans="1:107" s="1" customFormat="1" ht="19.5" customHeight="1" x14ac:dyDescent="0.55000000000000004">
      <c r="D15" s="1" t="s">
        <v>112</v>
      </c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</row>
    <row r="16" spans="1:107" s="1" customFormat="1" ht="19.5" customHeight="1" x14ac:dyDescent="0.55000000000000004">
      <c r="D16" s="1" t="s">
        <v>113</v>
      </c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</row>
    <row r="17" spans="4:4" s="1" customFormat="1" ht="19.5" customHeight="1" x14ac:dyDescent="0.55000000000000004">
      <c r="D17" s="1" t="s">
        <v>114</v>
      </c>
    </row>
    <row r="18" spans="4:4" s="1" customFormat="1" ht="19.5" customHeight="1" x14ac:dyDescent="0.55000000000000004">
      <c r="D18" s="1" t="s">
        <v>115</v>
      </c>
    </row>
    <row r="19" spans="4:4" s="1" customFormat="1" ht="19.5" customHeight="1" x14ac:dyDescent="0.55000000000000004">
      <c r="D19" s="1" t="s">
        <v>116</v>
      </c>
    </row>
    <row r="20" spans="4:4" s="1" customFormat="1" ht="19.5" customHeight="1" x14ac:dyDescent="0.55000000000000004">
      <c r="D20" s="1" t="s">
        <v>117</v>
      </c>
    </row>
    <row r="21" spans="4:4" s="1" customFormat="1" ht="19.5" customHeight="1" x14ac:dyDescent="0.55000000000000004">
      <c r="D21" s="1" t="s">
        <v>118</v>
      </c>
    </row>
    <row r="22" spans="4:4" s="1" customFormat="1" x14ac:dyDescent="0.55000000000000004"/>
  </sheetData>
  <mergeCells count="32">
    <mergeCell ref="CV2:CY2"/>
    <mergeCell ref="CZ2:DC2"/>
    <mergeCell ref="BX2:CA2"/>
    <mergeCell ref="CB2:CE2"/>
    <mergeCell ref="CF2:CI2"/>
    <mergeCell ref="CJ2:CM2"/>
    <mergeCell ref="CN2:CQ2"/>
    <mergeCell ref="CR2:CU2"/>
    <mergeCell ref="BT2:BW2"/>
    <mergeCell ref="AB2:AE2"/>
    <mergeCell ref="AF2:AI2"/>
    <mergeCell ref="AJ2:AM2"/>
    <mergeCell ref="AN2:AQ2"/>
    <mergeCell ref="AR2:AU2"/>
    <mergeCell ref="AV2:AY2"/>
    <mergeCell ref="AZ2:BC2"/>
    <mergeCell ref="BD2:BG2"/>
    <mergeCell ref="BH2:BK2"/>
    <mergeCell ref="BL2:BO2"/>
    <mergeCell ref="BP2:BS2"/>
    <mergeCell ref="X2:AA2"/>
    <mergeCell ref="A2:A3"/>
    <mergeCell ref="B2:B3"/>
    <mergeCell ref="C2:C3"/>
    <mergeCell ref="D2:D3"/>
    <mergeCell ref="E2:E3"/>
    <mergeCell ref="F2:F3"/>
    <mergeCell ref="G2:G3"/>
    <mergeCell ref="H2:K2"/>
    <mergeCell ref="L2:O2"/>
    <mergeCell ref="P2:S2"/>
    <mergeCell ref="T2:W2"/>
  </mergeCells>
  <printOptions horizontalCentered="1"/>
  <pageMargins left="0.23622047244094499" right="3.9370078740157501E-2" top="1.2480314960000001" bottom="0.35433070866141703" header="0.31496062992126" footer="0.31496062992126"/>
  <pageSetup paperSize="9" orientation="landscape" horizontalDpi="4294967293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5A5E6-8A91-40FB-9144-9FA96DE87BA7}">
  <dimension ref="A1:DX13"/>
  <sheetViews>
    <sheetView view="pageBreakPreview" zoomScale="86" zoomScaleNormal="100" zoomScaleSheetLayoutView="86" workbookViewId="0">
      <selection activeCell="M8" sqref="M8"/>
    </sheetView>
  </sheetViews>
  <sheetFormatPr defaultColWidth="9.125" defaultRowHeight="21.75" x14ac:dyDescent="0.5"/>
  <cols>
    <col min="1" max="1" width="3.625" style="61" customWidth="1"/>
    <col min="2" max="2" width="7.625" style="61" customWidth="1"/>
    <col min="3" max="3" width="11.375" style="61" customWidth="1"/>
    <col min="4" max="4" width="8.875" style="61" customWidth="1"/>
    <col min="5" max="24" width="3" style="61" customWidth="1"/>
    <col min="25" max="26" width="4.125" style="61" customWidth="1"/>
    <col min="27" max="31" width="3" style="61" customWidth="1"/>
    <col min="32" max="32" width="3.625" style="61" customWidth="1"/>
    <col min="33" max="40" width="3" style="61" customWidth="1"/>
    <col min="41" max="70" width="3.375" style="61" customWidth="1"/>
    <col min="71" max="73" width="4.625" style="61" customWidth="1"/>
    <col min="74" max="75" width="4.875" style="61" customWidth="1"/>
    <col min="76" max="127" width="4.875" customWidth="1"/>
    <col min="129" max="256" width="9.125" style="61"/>
    <col min="257" max="257" width="3.625" style="61" customWidth="1"/>
    <col min="258" max="258" width="7.625" style="61" customWidth="1"/>
    <col min="259" max="259" width="11.375" style="61" customWidth="1"/>
    <col min="260" max="260" width="8.875" style="61" customWidth="1"/>
    <col min="261" max="280" width="3" style="61" customWidth="1"/>
    <col min="281" max="282" width="4.125" style="61" customWidth="1"/>
    <col min="283" max="287" width="3" style="61" customWidth="1"/>
    <col min="288" max="288" width="3.625" style="61" customWidth="1"/>
    <col min="289" max="296" width="3" style="61" customWidth="1"/>
    <col min="297" max="326" width="3.375" style="61" customWidth="1"/>
    <col min="327" max="329" width="4.625" style="61" customWidth="1"/>
    <col min="330" max="383" width="4.875" style="61" customWidth="1"/>
    <col min="384" max="512" width="9.125" style="61"/>
    <col min="513" max="513" width="3.625" style="61" customWidth="1"/>
    <col min="514" max="514" width="7.625" style="61" customWidth="1"/>
    <col min="515" max="515" width="11.375" style="61" customWidth="1"/>
    <col min="516" max="516" width="8.875" style="61" customWidth="1"/>
    <col min="517" max="536" width="3" style="61" customWidth="1"/>
    <col min="537" max="538" width="4.125" style="61" customWidth="1"/>
    <col min="539" max="543" width="3" style="61" customWidth="1"/>
    <col min="544" max="544" width="3.625" style="61" customWidth="1"/>
    <col min="545" max="552" width="3" style="61" customWidth="1"/>
    <col min="553" max="582" width="3.375" style="61" customWidth="1"/>
    <col min="583" max="585" width="4.625" style="61" customWidth="1"/>
    <col min="586" max="639" width="4.875" style="61" customWidth="1"/>
    <col min="640" max="768" width="9.125" style="61"/>
    <col min="769" max="769" width="3.625" style="61" customWidth="1"/>
    <col min="770" max="770" width="7.625" style="61" customWidth="1"/>
    <col min="771" max="771" width="11.375" style="61" customWidth="1"/>
    <col min="772" max="772" width="8.875" style="61" customWidth="1"/>
    <col min="773" max="792" width="3" style="61" customWidth="1"/>
    <col min="793" max="794" width="4.125" style="61" customWidth="1"/>
    <col min="795" max="799" width="3" style="61" customWidth="1"/>
    <col min="800" max="800" width="3.625" style="61" customWidth="1"/>
    <col min="801" max="808" width="3" style="61" customWidth="1"/>
    <col min="809" max="838" width="3.375" style="61" customWidth="1"/>
    <col min="839" max="841" width="4.625" style="61" customWidth="1"/>
    <col min="842" max="895" width="4.875" style="61" customWidth="1"/>
    <col min="896" max="1024" width="9.125" style="61"/>
    <col min="1025" max="1025" width="3.625" style="61" customWidth="1"/>
    <col min="1026" max="1026" width="7.625" style="61" customWidth="1"/>
    <col min="1027" max="1027" width="11.375" style="61" customWidth="1"/>
    <col min="1028" max="1028" width="8.875" style="61" customWidth="1"/>
    <col min="1029" max="1048" width="3" style="61" customWidth="1"/>
    <col min="1049" max="1050" width="4.125" style="61" customWidth="1"/>
    <col min="1051" max="1055" width="3" style="61" customWidth="1"/>
    <col min="1056" max="1056" width="3.625" style="61" customWidth="1"/>
    <col min="1057" max="1064" width="3" style="61" customWidth="1"/>
    <col min="1065" max="1094" width="3.375" style="61" customWidth="1"/>
    <col min="1095" max="1097" width="4.625" style="61" customWidth="1"/>
    <col min="1098" max="1151" width="4.875" style="61" customWidth="1"/>
    <col min="1152" max="1280" width="9.125" style="61"/>
    <col min="1281" max="1281" width="3.625" style="61" customWidth="1"/>
    <col min="1282" max="1282" width="7.625" style="61" customWidth="1"/>
    <col min="1283" max="1283" width="11.375" style="61" customWidth="1"/>
    <col min="1284" max="1284" width="8.875" style="61" customWidth="1"/>
    <col min="1285" max="1304" width="3" style="61" customWidth="1"/>
    <col min="1305" max="1306" width="4.125" style="61" customWidth="1"/>
    <col min="1307" max="1311" width="3" style="61" customWidth="1"/>
    <col min="1312" max="1312" width="3.625" style="61" customWidth="1"/>
    <col min="1313" max="1320" width="3" style="61" customWidth="1"/>
    <col min="1321" max="1350" width="3.375" style="61" customWidth="1"/>
    <col min="1351" max="1353" width="4.625" style="61" customWidth="1"/>
    <col min="1354" max="1407" width="4.875" style="61" customWidth="1"/>
    <col min="1408" max="1536" width="9.125" style="61"/>
    <col min="1537" max="1537" width="3.625" style="61" customWidth="1"/>
    <col min="1538" max="1538" width="7.625" style="61" customWidth="1"/>
    <col min="1539" max="1539" width="11.375" style="61" customWidth="1"/>
    <col min="1540" max="1540" width="8.875" style="61" customWidth="1"/>
    <col min="1541" max="1560" width="3" style="61" customWidth="1"/>
    <col min="1561" max="1562" width="4.125" style="61" customWidth="1"/>
    <col min="1563" max="1567" width="3" style="61" customWidth="1"/>
    <col min="1568" max="1568" width="3.625" style="61" customWidth="1"/>
    <col min="1569" max="1576" width="3" style="61" customWidth="1"/>
    <col min="1577" max="1606" width="3.375" style="61" customWidth="1"/>
    <col min="1607" max="1609" width="4.625" style="61" customWidth="1"/>
    <col min="1610" max="1663" width="4.875" style="61" customWidth="1"/>
    <col min="1664" max="1792" width="9.125" style="61"/>
    <col min="1793" max="1793" width="3.625" style="61" customWidth="1"/>
    <col min="1794" max="1794" width="7.625" style="61" customWidth="1"/>
    <col min="1795" max="1795" width="11.375" style="61" customWidth="1"/>
    <col min="1796" max="1796" width="8.875" style="61" customWidth="1"/>
    <col min="1797" max="1816" width="3" style="61" customWidth="1"/>
    <col min="1817" max="1818" width="4.125" style="61" customWidth="1"/>
    <col min="1819" max="1823" width="3" style="61" customWidth="1"/>
    <col min="1824" max="1824" width="3.625" style="61" customWidth="1"/>
    <col min="1825" max="1832" width="3" style="61" customWidth="1"/>
    <col min="1833" max="1862" width="3.375" style="61" customWidth="1"/>
    <col min="1863" max="1865" width="4.625" style="61" customWidth="1"/>
    <col min="1866" max="1919" width="4.875" style="61" customWidth="1"/>
    <col min="1920" max="2048" width="9.125" style="61"/>
    <col min="2049" max="2049" width="3.625" style="61" customWidth="1"/>
    <col min="2050" max="2050" width="7.625" style="61" customWidth="1"/>
    <col min="2051" max="2051" width="11.375" style="61" customWidth="1"/>
    <col min="2052" max="2052" width="8.875" style="61" customWidth="1"/>
    <col min="2053" max="2072" width="3" style="61" customWidth="1"/>
    <col min="2073" max="2074" width="4.125" style="61" customWidth="1"/>
    <col min="2075" max="2079" width="3" style="61" customWidth="1"/>
    <col min="2080" max="2080" width="3.625" style="61" customWidth="1"/>
    <col min="2081" max="2088" width="3" style="61" customWidth="1"/>
    <col min="2089" max="2118" width="3.375" style="61" customWidth="1"/>
    <col min="2119" max="2121" width="4.625" style="61" customWidth="1"/>
    <col min="2122" max="2175" width="4.875" style="61" customWidth="1"/>
    <col min="2176" max="2304" width="9.125" style="61"/>
    <col min="2305" max="2305" width="3.625" style="61" customWidth="1"/>
    <col min="2306" max="2306" width="7.625" style="61" customWidth="1"/>
    <col min="2307" max="2307" width="11.375" style="61" customWidth="1"/>
    <col min="2308" max="2308" width="8.875" style="61" customWidth="1"/>
    <col min="2309" max="2328" width="3" style="61" customWidth="1"/>
    <col min="2329" max="2330" width="4.125" style="61" customWidth="1"/>
    <col min="2331" max="2335" width="3" style="61" customWidth="1"/>
    <col min="2336" max="2336" width="3.625" style="61" customWidth="1"/>
    <col min="2337" max="2344" width="3" style="61" customWidth="1"/>
    <col min="2345" max="2374" width="3.375" style="61" customWidth="1"/>
    <col min="2375" max="2377" width="4.625" style="61" customWidth="1"/>
    <col min="2378" max="2431" width="4.875" style="61" customWidth="1"/>
    <col min="2432" max="2560" width="9.125" style="61"/>
    <col min="2561" max="2561" width="3.625" style="61" customWidth="1"/>
    <col min="2562" max="2562" width="7.625" style="61" customWidth="1"/>
    <col min="2563" max="2563" width="11.375" style="61" customWidth="1"/>
    <col min="2564" max="2564" width="8.875" style="61" customWidth="1"/>
    <col min="2565" max="2584" width="3" style="61" customWidth="1"/>
    <col min="2585" max="2586" width="4.125" style="61" customWidth="1"/>
    <col min="2587" max="2591" width="3" style="61" customWidth="1"/>
    <col min="2592" max="2592" width="3.625" style="61" customWidth="1"/>
    <col min="2593" max="2600" width="3" style="61" customWidth="1"/>
    <col min="2601" max="2630" width="3.375" style="61" customWidth="1"/>
    <col min="2631" max="2633" width="4.625" style="61" customWidth="1"/>
    <col min="2634" max="2687" width="4.875" style="61" customWidth="1"/>
    <col min="2688" max="2816" width="9.125" style="61"/>
    <col min="2817" max="2817" width="3.625" style="61" customWidth="1"/>
    <col min="2818" max="2818" width="7.625" style="61" customWidth="1"/>
    <col min="2819" max="2819" width="11.375" style="61" customWidth="1"/>
    <col min="2820" max="2820" width="8.875" style="61" customWidth="1"/>
    <col min="2821" max="2840" width="3" style="61" customWidth="1"/>
    <col min="2841" max="2842" width="4.125" style="61" customWidth="1"/>
    <col min="2843" max="2847" width="3" style="61" customWidth="1"/>
    <col min="2848" max="2848" width="3.625" style="61" customWidth="1"/>
    <col min="2849" max="2856" width="3" style="61" customWidth="1"/>
    <col min="2857" max="2886" width="3.375" style="61" customWidth="1"/>
    <col min="2887" max="2889" width="4.625" style="61" customWidth="1"/>
    <col min="2890" max="2943" width="4.875" style="61" customWidth="1"/>
    <col min="2944" max="3072" width="9.125" style="61"/>
    <col min="3073" max="3073" width="3.625" style="61" customWidth="1"/>
    <col min="3074" max="3074" width="7.625" style="61" customWidth="1"/>
    <col min="3075" max="3075" width="11.375" style="61" customWidth="1"/>
    <col min="3076" max="3076" width="8.875" style="61" customWidth="1"/>
    <col min="3077" max="3096" width="3" style="61" customWidth="1"/>
    <col min="3097" max="3098" width="4.125" style="61" customWidth="1"/>
    <col min="3099" max="3103" width="3" style="61" customWidth="1"/>
    <col min="3104" max="3104" width="3.625" style="61" customWidth="1"/>
    <col min="3105" max="3112" width="3" style="61" customWidth="1"/>
    <col min="3113" max="3142" width="3.375" style="61" customWidth="1"/>
    <col min="3143" max="3145" width="4.625" style="61" customWidth="1"/>
    <col min="3146" max="3199" width="4.875" style="61" customWidth="1"/>
    <col min="3200" max="3328" width="9.125" style="61"/>
    <col min="3329" max="3329" width="3.625" style="61" customWidth="1"/>
    <col min="3330" max="3330" width="7.625" style="61" customWidth="1"/>
    <col min="3331" max="3331" width="11.375" style="61" customWidth="1"/>
    <col min="3332" max="3332" width="8.875" style="61" customWidth="1"/>
    <col min="3333" max="3352" width="3" style="61" customWidth="1"/>
    <col min="3353" max="3354" width="4.125" style="61" customWidth="1"/>
    <col min="3355" max="3359" width="3" style="61" customWidth="1"/>
    <col min="3360" max="3360" width="3.625" style="61" customWidth="1"/>
    <col min="3361" max="3368" width="3" style="61" customWidth="1"/>
    <col min="3369" max="3398" width="3.375" style="61" customWidth="1"/>
    <col min="3399" max="3401" width="4.625" style="61" customWidth="1"/>
    <col min="3402" max="3455" width="4.875" style="61" customWidth="1"/>
    <col min="3456" max="3584" width="9.125" style="61"/>
    <col min="3585" max="3585" width="3.625" style="61" customWidth="1"/>
    <col min="3586" max="3586" width="7.625" style="61" customWidth="1"/>
    <col min="3587" max="3587" width="11.375" style="61" customWidth="1"/>
    <col min="3588" max="3588" width="8.875" style="61" customWidth="1"/>
    <col min="3589" max="3608" width="3" style="61" customWidth="1"/>
    <col min="3609" max="3610" width="4.125" style="61" customWidth="1"/>
    <col min="3611" max="3615" width="3" style="61" customWidth="1"/>
    <col min="3616" max="3616" width="3.625" style="61" customWidth="1"/>
    <col min="3617" max="3624" width="3" style="61" customWidth="1"/>
    <col min="3625" max="3654" width="3.375" style="61" customWidth="1"/>
    <col min="3655" max="3657" width="4.625" style="61" customWidth="1"/>
    <col min="3658" max="3711" width="4.875" style="61" customWidth="1"/>
    <col min="3712" max="3840" width="9.125" style="61"/>
    <col min="3841" max="3841" width="3.625" style="61" customWidth="1"/>
    <col min="3842" max="3842" width="7.625" style="61" customWidth="1"/>
    <col min="3843" max="3843" width="11.375" style="61" customWidth="1"/>
    <col min="3844" max="3844" width="8.875" style="61" customWidth="1"/>
    <col min="3845" max="3864" width="3" style="61" customWidth="1"/>
    <col min="3865" max="3866" width="4.125" style="61" customWidth="1"/>
    <col min="3867" max="3871" width="3" style="61" customWidth="1"/>
    <col min="3872" max="3872" width="3.625" style="61" customWidth="1"/>
    <col min="3873" max="3880" width="3" style="61" customWidth="1"/>
    <col min="3881" max="3910" width="3.375" style="61" customWidth="1"/>
    <col min="3911" max="3913" width="4.625" style="61" customWidth="1"/>
    <col min="3914" max="3967" width="4.875" style="61" customWidth="1"/>
    <col min="3968" max="4096" width="9.125" style="61"/>
    <col min="4097" max="4097" width="3.625" style="61" customWidth="1"/>
    <col min="4098" max="4098" width="7.625" style="61" customWidth="1"/>
    <col min="4099" max="4099" width="11.375" style="61" customWidth="1"/>
    <col min="4100" max="4100" width="8.875" style="61" customWidth="1"/>
    <col min="4101" max="4120" width="3" style="61" customWidth="1"/>
    <col min="4121" max="4122" width="4.125" style="61" customWidth="1"/>
    <col min="4123" max="4127" width="3" style="61" customWidth="1"/>
    <col min="4128" max="4128" width="3.625" style="61" customWidth="1"/>
    <col min="4129" max="4136" width="3" style="61" customWidth="1"/>
    <col min="4137" max="4166" width="3.375" style="61" customWidth="1"/>
    <col min="4167" max="4169" width="4.625" style="61" customWidth="1"/>
    <col min="4170" max="4223" width="4.875" style="61" customWidth="1"/>
    <col min="4224" max="4352" width="9.125" style="61"/>
    <col min="4353" max="4353" width="3.625" style="61" customWidth="1"/>
    <col min="4354" max="4354" width="7.625" style="61" customWidth="1"/>
    <col min="4355" max="4355" width="11.375" style="61" customWidth="1"/>
    <col min="4356" max="4356" width="8.875" style="61" customWidth="1"/>
    <col min="4357" max="4376" width="3" style="61" customWidth="1"/>
    <col min="4377" max="4378" width="4.125" style="61" customWidth="1"/>
    <col min="4379" max="4383" width="3" style="61" customWidth="1"/>
    <col min="4384" max="4384" width="3.625" style="61" customWidth="1"/>
    <col min="4385" max="4392" width="3" style="61" customWidth="1"/>
    <col min="4393" max="4422" width="3.375" style="61" customWidth="1"/>
    <col min="4423" max="4425" width="4.625" style="61" customWidth="1"/>
    <col min="4426" max="4479" width="4.875" style="61" customWidth="1"/>
    <col min="4480" max="4608" width="9.125" style="61"/>
    <col min="4609" max="4609" width="3.625" style="61" customWidth="1"/>
    <col min="4610" max="4610" width="7.625" style="61" customWidth="1"/>
    <col min="4611" max="4611" width="11.375" style="61" customWidth="1"/>
    <col min="4612" max="4612" width="8.875" style="61" customWidth="1"/>
    <col min="4613" max="4632" width="3" style="61" customWidth="1"/>
    <col min="4633" max="4634" width="4.125" style="61" customWidth="1"/>
    <col min="4635" max="4639" width="3" style="61" customWidth="1"/>
    <col min="4640" max="4640" width="3.625" style="61" customWidth="1"/>
    <col min="4641" max="4648" width="3" style="61" customWidth="1"/>
    <col min="4649" max="4678" width="3.375" style="61" customWidth="1"/>
    <col min="4679" max="4681" width="4.625" style="61" customWidth="1"/>
    <col min="4682" max="4735" width="4.875" style="61" customWidth="1"/>
    <col min="4736" max="4864" width="9.125" style="61"/>
    <col min="4865" max="4865" width="3.625" style="61" customWidth="1"/>
    <col min="4866" max="4866" width="7.625" style="61" customWidth="1"/>
    <col min="4867" max="4867" width="11.375" style="61" customWidth="1"/>
    <col min="4868" max="4868" width="8.875" style="61" customWidth="1"/>
    <col min="4869" max="4888" width="3" style="61" customWidth="1"/>
    <col min="4889" max="4890" width="4.125" style="61" customWidth="1"/>
    <col min="4891" max="4895" width="3" style="61" customWidth="1"/>
    <col min="4896" max="4896" width="3.625" style="61" customWidth="1"/>
    <col min="4897" max="4904" width="3" style="61" customWidth="1"/>
    <col min="4905" max="4934" width="3.375" style="61" customWidth="1"/>
    <col min="4935" max="4937" width="4.625" style="61" customWidth="1"/>
    <col min="4938" max="4991" width="4.875" style="61" customWidth="1"/>
    <col min="4992" max="5120" width="9.125" style="61"/>
    <col min="5121" max="5121" width="3.625" style="61" customWidth="1"/>
    <col min="5122" max="5122" width="7.625" style="61" customWidth="1"/>
    <col min="5123" max="5123" width="11.375" style="61" customWidth="1"/>
    <col min="5124" max="5124" width="8.875" style="61" customWidth="1"/>
    <col min="5125" max="5144" width="3" style="61" customWidth="1"/>
    <col min="5145" max="5146" width="4.125" style="61" customWidth="1"/>
    <col min="5147" max="5151" width="3" style="61" customWidth="1"/>
    <col min="5152" max="5152" width="3.625" style="61" customWidth="1"/>
    <col min="5153" max="5160" width="3" style="61" customWidth="1"/>
    <col min="5161" max="5190" width="3.375" style="61" customWidth="1"/>
    <col min="5191" max="5193" width="4.625" style="61" customWidth="1"/>
    <col min="5194" max="5247" width="4.875" style="61" customWidth="1"/>
    <col min="5248" max="5376" width="9.125" style="61"/>
    <col min="5377" max="5377" width="3.625" style="61" customWidth="1"/>
    <col min="5378" max="5378" width="7.625" style="61" customWidth="1"/>
    <col min="5379" max="5379" width="11.375" style="61" customWidth="1"/>
    <col min="5380" max="5380" width="8.875" style="61" customWidth="1"/>
    <col min="5381" max="5400" width="3" style="61" customWidth="1"/>
    <col min="5401" max="5402" width="4.125" style="61" customWidth="1"/>
    <col min="5403" max="5407" width="3" style="61" customWidth="1"/>
    <col min="5408" max="5408" width="3.625" style="61" customWidth="1"/>
    <col min="5409" max="5416" width="3" style="61" customWidth="1"/>
    <col min="5417" max="5446" width="3.375" style="61" customWidth="1"/>
    <col min="5447" max="5449" width="4.625" style="61" customWidth="1"/>
    <col min="5450" max="5503" width="4.875" style="61" customWidth="1"/>
    <col min="5504" max="5632" width="9.125" style="61"/>
    <col min="5633" max="5633" width="3.625" style="61" customWidth="1"/>
    <col min="5634" max="5634" width="7.625" style="61" customWidth="1"/>
    <col min="5635" max="5635" width="11.375" style="61" customWidth="1"/>
    <col min="5636" max="5636" width="8.875" style="61" customWidth="1"/>
    <col min="5637" max="5656" width="3" style="61" customWidth="1"/>
    <col min="5657" max="5658" width="4.125" style="61" customWidth="1"/>
    <col min="5659" max="5663" width="3" style="61" customWidth="1"/>
    <col min="5664" max="5664" width="3.625" style="61" customWidth="1"/>
    <col min="5665" max="5672" width="3" style="61" customWidth="1"/>
    <col min="5673" max="5702" width="3.375" style="61" customWidth="1"/>
    <col min="5703" max="5705" width="4.625" style="61" customWidth="1"/>
    <col min="5706" max="5759" width="4.875" style="61" customWidth="1"/>
    <col min="5760" max="5888" width="9.125" style="61"/>
    <col min="5889" max="5889" width="3.625" style="61" customWidth="1"/>
    <col min="5890" max="5890" width="7.625" style="61" customWidth="1"/>
    <col min="5891" max="5891" width="11.375" style="61" customWidth="1"/>
    <col min="5892" max="5892" width="8.875" style="61" customWidth="1"/>
    <col min="5893" max="5912" width="3" style="61" customWidth="1"/>
    <col min="5913" max="5914" width="4.125" style="61" customWidth="1"/>
    <col min="5915" max="5919" width="3" style="61" customWidth="1"/>
    <col min="5920" max="5920" width="3.625" style="61" customWidth="1"/>
    <col min="5921" max="5928" width="3" style="61" customWidth="1"/>
    <col min="5929" max="5958" width="3.375" style="61" customWidth="1"/>
    <col min="5959" max="5961" width="4.625" style="61" customWidth="1"/>
    <col min="5962" max="6015" width="4.875" style="61" customWidth="1"/>
    <col min="6016" max="6144" width="9.125" style="61"/>
    <col min="6145" max="6145" width="3.625" style="61" customWidth="1"/>
    <col min="6146" max="6146" width="7.625" style="61" customWidth="1"/>
    <col min="6147" max="6147" width="11.375" style="61" customWidth="1"/>
    <col min="6148" max="6148" width="8.875" style="61" customWidth="1"/>
    <col min="6149" max="6168" width="3" style="61" customWidth="1"/>
    <col min="6169" max="6170" width="4.125" style="61" customWidth="1"/>
    <col min="6171" max="6175" width="3" style="61" customWidth="1"/>
    <col min="6176" max="6176" width="3.625" style="61" customWidth="1"/>
    <col min="6177" max="6184" width="3" style="61" customWidth="1"/>
    <col min="6185" max="6214" width="3.375" style="61" customWidth="1"/>
    <col min="6215" max="6217" width="4.625" style="61" customWidth="1"/>
    <col min="6218" max="6271" width="4.875" style="61" customWidth="1"/>
    <col min="6272" max="6400" width="9.125" style="61"/>
    <col min="6401" max="6401" width="3.625" style="61" customWidth="1"/>
    <col min="6402" max="6402" width="7.625" style="61" customWidth="1"/>
    <col min="6403" max="6403" width="11.375" style="61" customWidth="1"/>
    <col min="6404" max="6404" width="8.875" style="61" customWidth="1"/>
    <col min="6405" max="6424" width="3" style="61" customWidth="1"/>
    <col min="6425" max="6426" width="4.125" style="61" customWidth="1"/>
    <col min="6427" max="6431" width="3" style="61" customWidth="1"/>
    <col min="6432" max="6432" width="3.625" style="61" customWidth="1"/>
    <col min="6433" max="6440" width="3" style="61" customWidth="1"/>
    <col min="6441" max="6470" width="3.375" style="61" customWidth="1"/>
    <col min="6471" max="6473" width="4.625" style="61" customWidth="1"/>
    <col min="6474" max="6527" width="4.875" style="61" customWidth="1"/>
    <col min="6528" max="6656" width="9.125" style="61"/>
    <col min="6657" max="6657" width="3.625" style="61" customWidth="1"/>
    <col min="6658" max="6658" width="7.625" style="61" customWidth="1"/>
    <col min="6659" max="6659" width="11.375" style="61" customWidth="1"/>
    <col min="6660" max="6660" width="8.875" style="61" customWidth="1"/>
    <col min="6661" max="6680" width="3" style="61" customWidth="1"/>
    <col min="6681" max="6682" width="4.125" style="61" customWidth="1"/>
    <col min="6683" max="6687" width="3" style="61" customWidth="1"/>
    <col min="6688" max="6688" width="3.625" style="61" customWidth="1"/>
    <col min="6689" max="6696" width="3" style="61" customWidth="1"/>
    <col min="6697" max="6726" width="3.375" style="61" customWidth="1"/>
    <col min="6727" max="6729" width="4.625" style="61" customWidth="1"/>
    <col min="6730" max="6783" width="4.875" style="61" customWidth="1"/>
    <col min="6784" max="6912" width="9.125" style="61"/>
    <col min="6913" max="6913" width="3.625" style="61" customWidth="1"/>
    <col min="6914" max="6914" width="7.625" style="61" customWidth="1"/>
    <col min="6915" max="6915" width="11.375" style="61" customWidth="1"/>
    <col min="6916" max="6916" width="8.875" style="61" customWidth="1"/>
    <col min="6917" max="6936" width="3" style="61" customWidth="1"/>
    <col min="6937" max="6938" width="4.125" style="61" customWidth="1"/>
    <col min="6939" max="6943" width="3" style="61" customWidth="1"/>
    <col min="6944" max="6944" width="3.625" style="61" customWidth="1"/>
    <col min="6945" max="6952" width="3" style="61" customWidth="1"/>
    <col min="6953" max="6982" width="3.375" style="61" customWidth="1"/>
    <col min="6983" max="6985" width="4.625" style="61" customWidth="1"/>
    <col min="6986" max="7039" width="4.875" style="61" customWidth="1"/>
    <col min="7040" max="7168" width="9.125" style="61"/>
    <col min="7169" max="7169" width="3.625" style="61" customWidth="1"/>
    <col min="7170" max="7170" width="7.625" style="61" customWidth="1"/>
    <col min="7171" max="7171" width="11.375" style="61" customWidth="1"/>
    <col min="7172" max="7172" width="8.875" style="61" customWidth="1"/>
    <col min="7173" max="7192" width="3" style="61" customWidth="1"/>
    <col min="7193" max="7194" width="4.125" style="61" customWidth="1"/>
    <col min="7195" max="7199" width="3" style="61" customWidth="1"/>
    <col min="7200" max="7200" width="3.625" style="61" customWidth="1"/>
    <col min="7201" max="7208" width="3" style="61" customWidth="1"/>
    <col min="7209" max="7238" width="3.375" style="61" customWidth="1"/>
    <col min="7239" max="7241" width="4.625" style="61" customWidth="1"/>
    <col min="7242" max="7295" width="4.875" style="61" customWidth="1"/>
    <col min="7296" max="7424" width="9.125" style="61"/>
    <col min="7425" max="7425" width="3.625" style="61" customWidth="1"/>
    <col min="7426" max="7426" width="7.625" style="61" customWidth="1"/>
    <col min="7427" max="7427" width="11.375" style="61" customWidth="1"/>
    <col min="7428" max="7428" width="8.875" style="61" customWidth="1"/>
    <col min="7429" max="7448" width="3" style="61" customWidth="1"/>
    <col min="7449" max="7450" width="4.125" style="61" customWidth="1"/>
    <col min="7451" max="7455" width="3" style="61" customWidth="1"/>
    <col min="7456" max="7456" width="3.625" style="61" customWidth="1"/>
    <col min="7457" max="7464" width="3" style="61" customWidth="1"/>
    <col min="7465" max="7494" width="3.375" style="61" customWidth="1"/>
    <col min="7495" max="7497" width="4.625" style="61" customWidth="1"/>
    <col min="7498" max="7551" width="4.875" style="61" customWidth="1"/>
    <col min="7552" max="7680" width="9.125" style="61"/>
    <col min="7681" max="7681" width="3.625" style="61" customWidth="1"/>
    <col min="7682" max="7682" width="7.625" style="61" customWidth="1"/>
    <col min="7683" max="7683" width="11.375" style="61" customWidth="1"/>
    <col min="7684" max="7684" width="8.875" style="61" customWidth="1"/>
    <col min="7685" max="7704" width="3" style="61" customWidth="1"/>
    <col min="7705" max="7706" width="4.125" style="61" customWidth="1"/>
    <col min="7707" max="7711" width="3" style="61" customWidth="1"/>
    <col min="7712" max="7712" width="3.625" style="61" customWidth="1"/>
    <col min="7713" max="7720" width="3" style="61" customWidth="1"/>
    <col min="7721" max="7750" width="3.375" style="61" customWidth="1"/>
    <col min="7751" max="7753" width="4.625" style="61" customWidth="1"/>
    <col min="7754" max="7807" width="4.875" style="61" customWidth="1"/>
    <col min="7808" max="7936" width="9.125" style="61"/>
    <col min="7937" max="7937" width="3.625" style="61" customWidth="1"/>
    <col min="7938" max="7938" width="7.625" style="61" customWidth="1"/>
    <col min="7939" max="7939" width="11.375" style="61" customWidth="1"/>
    <col min="7940" max="7940" width="8.875" style="61" customWidth="1"/>
    <col min="7941" max="7960" width="3" style="61" customWidth="1"/>
    <col min="7961" max="7962" width="4.125" style="61" customWidth="1"/>
    <col min="7963" max="7967" width="3" style="61" customWidth="1"/>
    <col min="7968" max="7968" width="3.625" style="61" customWidth="1"/>
    <col min="7969" max="7976" width="3" style="61" customWidth="1"/>
    <col min="7977" max="8006" width="3.375" style="61" customWidth="1"/>
    <col min="8007" max="8009" width="4.625" style="61" customWidth="1"/>
    <col min="8010" max="8063" width="4.875" style="61" customWidth="1"/>
    <col min="8064" max="8192" width="9.125" style="61"/>
    <col min="8193" max="8193" width="3.625" style="61" customWidth="1"/>
    <col min="8194" max="8194" width="7.625" style="61" customWidth="1"/>
    <col min="8195" max="8195" width="11.375" style="61" customWidth="1"/>
    <col min="8196" max="8196" width="8.875" style="61" customWidth="1"/>
    <col min="8197" max="8216" width="3" style="61" customWidth="1"/>
    <col min="8217" max="8218" width="4.125" style="61" customWidth="1"/>
    <col min="8219" max="8223" width="3" style="61" customWidth="1"/>
    <col min="8224" max="8224" width="3.625" style="61" customWidth="1"/>
    <col min="8225" max="8232" width="3" style="61" customWidth="1"/>
    <col min="8233" max="8262" width="3.375" style="61" customWidth="1"/>
    <col min="8263" max="8265" width="4.625" style="61" customWidth="1"/>
    <col min="8266" max="8319" width="4.875" style="61" customWidth="1"/>
    <col min="8320" max="8448" width="9.125" style="61"/>
    <col min="8449" max="8449" width="3.625" style="61" customWidth="1"/>
    <col min="8450" max="8450" width="7.625" style="61" customWidth="1"/>
    <col min="8451" max="8451" width="11.375" style="61" customWidth="1"/>
    <col min="8452" max="8452" width="8.875" style="61" customWidth="1"/>
    <col min="8453" max="8472" width="3" style="61" customWidth="1"/>
    <col min="8473" max="8474" width="4.125" style="61" customWidth="1"/>
    <col min="8475" max="8479" width="3" style="61" customWidth="1"/>
    <col min="8480" max="8480" width="3.625" style="61" customWidth="1"/>
    <col min="8481" max="8488" width="3" style="61" customWidth="1"/>
    <col min="8489" max="8518" width="3.375" style="61" customWidth="1"/>
    <col min="8519" max="8521" width="4.625" style="61" customWidth="1"/>
    <col min="8522" max="8575" width="4.875" style="61" customWidth="1"/>
    <col min="8576" max="8704" width="9.125" style="61"/>
    <col min="8705" max="8705" width="3.625" style="61" customWidth="1"/>
    <col min="8706" max="8706" width="7.625" style="61" customWidth="1"/>
    <col min="8707" max="8707" width="11.375" style="61" customWidth="1"/>
    <col min="8708" max="8708" width="8.875" style="61" customWidth="1"/>
    <col min="8709" max="8728" width="3" style="61" customWidth="1"/>
    <col min="8729" max="8730" width="4.125" style="61" customWidth="1"/>
    <col min="8731" max="8735" width="3" style="61" customWidth="1"/>
    <col min="8736" max="8736" width="3.625" style="61" customWidth="1"/>
    <col min="8737" max="8744" width="3" style="61" customWidth="1"/>
    <col min="8745" max="8774" width="3.375" style="61" customWidth="1"/>
    <col min="8775" max="8777" width="4.625" style="61" customWidth="1"/>
    <col min="8778" max="8831" width="4.875" style="61" customWidth="1"/>
    <col min="8832" max="8960" width="9.125" style="61"/>
    <col min="8961" max="8961" width="3.625" style="61" customWidth="1"/>
    <col min="8962" max="8962" width="7.625" style="61" customWidth="1"/>
    <col min="8963" max="8963" width="11.375" style="61" customWidth="1"/>
    <col min="8964" max="8964" width="8.875" style="61" customWidth="1"/>
    <col min="8965" max="8984" width="3" style="61" customWidth="1"/>
    <col min="8985" max="8986" width="4.125" style="61" customWidth="1"/>
    <col min="8987" max="8991" width="3" style="61" customWidth="1"/>
    <col min="8992" max="8992" width="3.625" style="61" customWidth="1"/>
    <col min="8993" max="9000" width="3" style="61" customWidth="1"/>
    <col min="9001" max="9030" width="3.375" style="61" customWidth="1"/>
    <col min="9031" max="9033" width="4.625" style="61" customWidth="1"/>
    <col min="9034" max="9087" width="4.875" style="61" customWidth="1"/>
    <col min="9088" max="9216" width="9.125" style="61"/>
    <col min="9217" max="9217" width="3.625" style="61" customWidth="1"/>
    <col min="9218" max="9218" width="7.625" style="61" customWidth="1"/>
    <col min="9219" max="9219" width="11.375" style="61" customWidth="1"/>
    <col min="9220" max="9220" width="8.875" style="61" customWidth="1"/>
    <col min="9221" max="9240" width="3" style="61" customWidth="1"/>
    <col min="9241" max="9242" width="4.125" style="61" customWidth="1"/>
    <col min="9243" max="9247" width="3" style="61" customWidth="1"/>
    <col min="9248" max="9248" width="3.625" style="61" customWidth="1"/>
    <col min="9249" max="9256" width="3" style="61" customWidth="1"/>
    <col min="9257" max="9286" width="3.375" style="61" customWidth="1"/>
    <col min="9287" max="9289" width="4.625" style="61" customWidth="1"/>
    <col min="9290" max="9343" width="4.875" style="61" customWidth="1"/>
    <col min="9344" max="9472" width="9.125" style="61"/>
    <col min="9473" max="9473" width="3.625" style="61" customWidth="1"/>
    <col min="9474" max="9474" width="7.625" style="61" customWidth="1"/>
    <col min="9475" max="9475" width="11.375" style="61" customWidth="1"/>
    <col min="9476" max="9476" width="8.875" style="61" customWidth="1"/>
    <col min="9477" max="9496" width="3" style="61" customWidth="1"/>
    <col min="9497" max="9498" width="4.125" style="61" customWidth="1"/>
    <col min="9499" max="9503" width="3" style="61" customWidth="1"/>
    <col min="9504" max="9504" width="3.625" style="61" customWidth="1"/>
    <col min="9505" max="9512" width="3" style="61" customWidth="1"/>
    <col min="9513" max="9542" width="3.375" style="61" customWidth="1"/>
    <col min="9543" max="9545" width="4.625" style="61" customWidth="1"/>
    <col min="9546" max="9599" width="4.875" style="61" customWidth="1"/>
    <col min="9600" max="9728" width="9.125" style="61"/>
    <col min="9729" max="9729" width="3.625" style="61" customWidth="1"/>
    <col min="9730" max="9730" width="7.625" style="61" customWidth="1"/>
    <col min="9731" max="9731" width="11.375" style="61" customWidth="1"/>
    <col min="9732" max="9732" width="8.875" style="61" customWidth="1"/>
    <col min="9733" max="9752" width="3" style="61" customWidth="1"/>
    <col min="9753" max="9754" width="4.125" style="61" customWidth="1"/>
    <col min="9755" max="9759" width="3" style="61" customWidth="1"/>
    <col min="9760" max="9760" width="3.625" style="61" customWidth="1"/>
    <col min="9761" max="9768" width="3" style="61" customWidth="1"/>
    <col min="9769" max="9798" width="3.375" style="61" customWidth="1"/>
    <col min="9799" max="9801" width="4.625" style="61" customWidth="1"/>
    <col min="9802" max="9855" width="4.875" style="61" customWidth="1"/>
    <col min="9856" max="9984" width="9.125" style="61"/>
    <col min="9985" max="9985" width="3.625" style="61" customWidth="1"/>
    <col min="9986" max="9986" width="7.625" style="61" customWidth="1"/>
    <col min="9987" max="9987" width="11.375" style="61" customWidth="1"/>
    <col min="9988" max="9988" width="8.875" style="61" customWidth="1"/>
    <col min="9989" max="10008" width="3" style="61" customWidth="1"/>
    <col min="10009" max="10010" width="4.125" style="61" customWidth="1"/>
    <col min="10011" max="10015" width="3" style="61" customWidth="1"/>
    <col min="10016" max="10016" width="3.625" style="61" customWidth="1"/>
    <col min="10017" max="10024" width="3" style="61" customWidth="1"/>
    <col min="10025" max="10054" width="3.375" style="61" customWidth="1"/>
    <col min="10055" max="10057" width="4.625" style="61" customWidth="1"/>
    <col min="10058" max="10111" width="4.875" style="61" customWidth="1"/>
    <col min="10112" max="10240" width="9.125" style="61"/>
    <col min="10241" max="10241" width="3.625" style="61" customWidth="1"/>
    <col min="10242" max="10242" width="7.625" style="61" customWidth="1"/>
    <col min="10243" max="10243" width="11.375" style="61" customWidth="1"/>
    <col min="10244" max="10244" width="8.875" style="61" customWidth="1"/>
    <col min="10245" max="10264" width="3" style="61" customWidth="1"/>
    <col min="10265" max="10266" width="4.125" style="61" customWidth="1"/>
    <col min="10267" max="10271" width="3" style="61" customWidth="1"/>
    <col min="10272" max="10272" width="3.625" style="61" customWidth="1"/>
    <col min="10273" max="10280" width="3" style="61" customWidth="1"/>
    <col min="10281" max="10310" width="3.375" style="61" customWidth="1"/>
    <col min="10311" max="10313" width="4.625" style="61" customWidth="1"/>
    <col min="10314" max="10367" width="4.875" style="61" customWidth="1"/>
    <col min="10368" max="10496" width="9.125" style="61"/>
    <col min="10497" max="10497" width="3.625" style="61" customWidth="1"/>
    <col min="10498" max="10498" width="7.625" style="61" customWidth="1"/>
    <col min="10499" max="10499" width="11.375" style="61" customWidth="1"/>
    <col min="10500" max="10500" width="8.875" style="61" customWidth="1"/>
    <col min="10501" max="10520" width="3" style="61" customWidth="1"/>
    <col min="10521" max="10522" width="4.125" style="61" customWidth="1"/>
    <col min="10523" max="10527" width="3" style="61" customWidth="1"/>
    <col min="10528" max="10528" width="3.625" style="61" customWidth="1"/>
    <col min="10529" max="10536" width="3" style="61" customWidth="1"/>
    <col min="10537" max="10566" width="3.375" style="61" customWidth="1"/>
    <col min="10567" max="10569" width="4.625" style="61" customWidth="1"/>
    <col min="10570" max="10623" width="4.875" style="61" customWidth="1"/>
    <col min="10624" max="10752" width="9.125" style="61"/>
    <col min="10753" max="10753" width="3.625" style="61" customWidth="1"/>
    <col min="10754" max="10754" width="7.625" style="61" customWidth="1"/>
    <col min="10755" max="10755" width="11.375" style="61" customWidth="1"/>
    <col min="10756" max="10756" width="8.875" style="61" customWidth="1"/>
    <col min="10757" max="10776" width="3" style="61" customWidth="1"/>
    <col min="10777" max="10778" width="4.125" style="61" customWidth="1"/>
    <col min="10779" max="10783" width="3" style="61" customWidth="1"/>
    <col min="10784" max="10784" width="3.625" style="61" customWidth="1"/>
    <col min="10785" max="10792" width="3" style="61" customWidth="1"/>
    <col min="10793" max="10822" width="3.375" style="61" customWidth="1"/>
    <col min="10823" max="10825" width="4.625" style="61" customWidth="1"/>
    <col min="10826" max="10879" width="4.875" style="61" customWidth="1"/>
    <col min="10880" max="11008" width="9.125" style="61"/>
    <col min="11009" max="11009" width="3.625" style="61" customWidth="1"/>
    <col min="11010" max="11010" width="7.625" style="61" customWidth="1"/>
    <col min="11011" max="11011" width="11.375" style="61" customWidth="1"/>
    <col min="11012" max="11012" width="8.875" style="61" customWidth="1"/>
    <col min="11013" max="11032" width="3" style="61" customWidth="1"/>
    <col min="11033" max="11034" width="4.125" style="61" customWidth="1"/>
    <col min="11035" max="11039" width="3" style="61" customWidth="1"/>
    <col min="11040" max="11040" width="3.625" style="61" customWidth="1"/>
    <col min="11041" max="11048" width="3" style="61" customWidth="1"/>
    <col min="11049" max="11078" width="3.375" style="61" customWidth="1"/>
    <col min="11079" max="11081" width="4.625" style="61" customWidth="1"/>
    <col min="11082" max="11135" width="4.875" style="61" customWidth="1"/>
    <col min="11136" max="11264" width="9.125" style="61"/>
    <col min="11265" max="11265" width="3.625" style="61" customWidth="1"/>
    <col min="11266" max="11266" width="7.625" style="61" customWidth="1"/>
    <col min="11267" max="11267" width="11.375" style="61" customWidth="1"/>
    <col min="11268" max="11268" width="8.875" style="61" customWidth="1"/>
    <col min="11269" max="11288" width="3" style="61" customWidth="1"/>
    <col min="11289" max="11290" width="4.125" style="61" customWidth="1"/>
    <col min="11291" max="11295" width="3" style="61" customWidth="1"/>
    <col min="11296" max="11296" width="3.625" style="61" customWidth="1"/>
    <col min="11297" max="11304" width="3" style="61" customWidth="1"/>
    <col min="11305" max="11334" width="3.375" style="61" customWidth="1"/>
    <col min="11335" max="11337" width="4.625" style="61" customWidth="1"/>
    <col min="11338" max="11391" width="4.875" style="61" customWidth="1"/>
    <col min="11392" max="11520" width="9.125" style="61"/>
    <col min="11521" max="11521" width="3.625" style="61" customWidth="1"/>
    <col min="11522" max="11522" width="7.625" style="61" customWidth="1"/>
    <col min="11523" max="11523" width="11.375" style="61" customWidth="1"/>
    <col min="11524" max="11524" width="8.875" style="61" customWidth="1"/>
    <col min="11525" max="11544" width="3" style="61" customWidth="1"/>
    <col min="11545" max="11546" width="4.125" style="61" customWidth="1"/>
    <col min="11547" max="11551" width="3" style="61" customWidth="1"/>
    <col min="11552" max="11552" width="3.625" style="61" customWidth="1"/>
    <col min="11553" max="11560" width="3" style="61" customWidth="1"/>
    <col min="11561" max="11590" width="3.375" style="61" customWidth="1"/>
    <col min="11591" max="11593" width="4.625" style="61" customWidth="1"/>
    <col min="11594" max="11647" width="4.875" style="61" customWidth="1"/>
    <col min="11648" max="11776" width="9.125" style="61"/>
    <col min="11777" max="11777" width="3.625" style="61" customWidth="1"/>
    <col min="11778" max="11778" width="7.625" style="61" customWidth="1"/>
    <col min="11779" max="11779" width="11.375" style="61" customWidth="1"/>
    <col min="11780" max="11780" width="8.875" style="61" customWidth="1"/>
    <col min="11781" max="11800" width="3" style="61" customWidth="1"/>
    <col min="11801" max="11802" width="4.125" style="61" customWidth="1"/>
    <col min="11803" max="11807" width="3" style="61" customWidth="1"/>
    <col min="11808" max="11808" width="3.625" style="61" customWidth="1"/>
    <col min="11809" max="11816" width="3" style="61" customWidth="1"/>
    <col min="11817" max="11846" width="3.375" style="61" customWidth="1"/>
    <col min="11847" max="11849" width="4.625" style="61" customWidth="1"/>
    <col min="11850" max="11903" width="4.875" style="61" customWidth="1"/>
    <col min="11904" max="12032" width="9.125" style="61"/>
    <col min="12033" max="12033" width="3.625" style="61" customWidth="1"/>
    <col min="12034" max="12034" width="7.625" style="61" customWidth="1"/>
    <col min="12035" max="12035" width="11.375" style="61" customWidth="1"/>
    <col min="12036" max="12036" width="8.875" style="61" customWidth="1"/>
    <col min="12037" max="12056" width="3" style="61" customWidth="1"/>
    <col min="12057" max="12058" width="4.125" style="61" customWidth="1"/>
    <col min="12059" max="12063" width="3" style="61" customWidth="1"/>
    <col min="12064" max="12064" width="3.625" style="61" customWidth="1"/>
    <col min="12065" max="12072" width="3" style="61" customWidth="1"/>
    <col min="12073" max="12102" width="3.375" style="61" customWidth="1"/>
    <col min="12103" max="12105" width="4.625" style="61" customWidth="1"/>
    <col min="12106" max="12159" width="4.875" style="61" customWidth="1"/>
    <col min="12160" max="12288" width="9.125" style="61"/>
    <col min="12289" max="12289" width="3.625" style="61" customWidth="1"/>
    <col min="12290" max="12290" width="7.625" style="61" customWidth="1"/>
    <col min="12291" max="12291" width="11.375" style="61" customWidth="1"/>
    <col min="12292" max="12292" width="8.875" style="61" customWidth="1"/>
    <col min="12293" max="12312" width="3" style="61" customWidth="1"/>
    <col min="12313" max="12314" width="4.125" style="61" customWidth="1"/>
    <col min="12315" max="12319" width="3" style="61" customWidth="1"/>
    <col min="12320" max="12320" width="3.625" style="61" customWidth="1"/>
    <col min="12321" max="12328" width="3" style="61" customWidth="1"/>
    <col min="12329" max="12358" width="3.375" style="61" customWidth="1"/>
    <col min="12359" max="12361" width="4.625" style="61" customWidth="1"/>
    <col min="12362" max="12415" width="4.875" style="61" customWidth="1"/>
    <col min="12416" max="12544" width="9.125" style="61"/>
    <col min="12545" max="12545" width="3.625" style="61" customWidth="1"/>
    <col min="12546" max="12546" width="7.625" style="61" customWidth="1"/>
    <col min="12547" max="12547" width="11.375" style="61" customWidth="1"/>
    <col min="12548" max="12548" width="8.875" style="61" customWidth="1"/>
    <col min="12549" max="12568" width="3" style="61" customWidth="1"/>
    <col min="12569" max="12570" width="4.125" style="61" customWidth="1"/>
    <col min="12571" max="12575" width="3" style="61" customWidth="1"/>
    <col min="12576" max="12576" width="3.625" style="61" customWidth="1"/>
    <col min="12577" max="12584" width="3" style="61" customWidth="1"/>
    <col min="12585" max="12614" width="3.375" style="61" customWidth="1"/>
    <col min="12615" max="12617" width="4.625" style="61" customWidth="1"/>
    <col min="12618" max="12671" width="4.875" style="61" customWidth="1"/>
    <col min="12672" max="12800" width="9.125" style="61"/>
    <col min="12801" max="12801" width="3.625" style="61" customWidth="1"/>
    <col min="12802" max="12802" width="7.625" style="61" customWidth="1"/>
    <col min="12803" max="12803" width="11.375" style="61" customWidth="1"/>
    <col min="12804" max="12804" width="8.875" style="61" customWidth="1"/>
    <col min="12805" max="12824" width="3" style="61" customWidth="1"/>
    <col min="12825" max="12826" width="4.125" style="61" customWidth="1"/>
    <col min="12827" max="12831" width="3" style="61" customWidth="1"/>
    <col min="12832" max="12832" width="3.625" style="61" customWidth="1"/>
    <col min="12833" max="12840" width="3" style="61" customWidth="1"/>
    <col min="12841" max="12870" width="3.375" style="61" customWidth="1"/>
    <col min="12871" max="12873" width="4.625" style="61" customWidth="1"/>
    <col min="12874" max="12927" width="4.875" style="61" customWidth="1"/>
    <col min="12928" max="13056" width="9.125" style="61"/>
    <col min="13057" max="13057" width="3.625" style="61" customWidth="1"/>
    <col min="13058" max="13058" width="7.625" style="61" customWidth="1"/>
    <col min="13059" max="13059" width="11.375" style="61" customWidth="1"/>
    <col min="13060" max="13060" width="8.875" style="61" customWidth="1"/>
    <col min="13061" max="13080" width="3" style="61" customWidth="1"/>
    <col min="13081" max="13082" width="4.125" style="61" customWidth="1"/>
    <col min="13083" max="13087" width="3" style="61" customWidth="1"/>
    <col min="13088" max="13088" width="3.625" style="61" customWidth="1"/>
    <col min="13089" max="13096" width="3" style="61" customWidth="1"/>
    <col min="13097" max="13126" width="3.375" style="61" customWidth="1"/>
    <col min="13127" max="13129" width="4.625" style="61" customWidth="1"/>
    <col min="13130" max="13183" width="4.875" style="61" customWidth="1"/>
    <col min="13184" max="13312" width="9.125" style="61"/>
    <col min="13313" max="13313" width="3.625" style="61" customWidth="1"/>
    <col min="13314" max="13314" width="7.625" style="61" customWidth="1"/>
    <col min="13315" max="13315" width="11.375" style="61" customWidth="1"/>
    <col min="13316" max="13316" width="8.875" style="61" customWidth="1"/>
    <col min="13317" max="13336" width="3" style="61" customWidth="1"/>
    <col min="13337" max="13338" width="4.125" style="61" customWidth="1"/>
    <col min="13339" max="13343" width="3" style="61" customWidth="1"/>
    <col min="13344" max="13344" width="3.625" style="61" customWidth="1"/>
    <col min="13345" max="13352" width="3" style="61" customWidth="1"/>
    <col min="13353" max="13382" width="3.375" style="61" customWidth="1"/>
    <col min="13383" max="13385" width="4.625" style="61" customWidth="1"/>
    <col min="13386" max="13439" width="4.875" style="61" customWidth="1"/>
    <col min="13440" max="13568" width="9.125" style="61"/>
    <col min="13569" max="13569" width="3.625" style="61" customWidth="1"/>
    <col min="13570" max="13570" width="7.625" style="61" customWidth="1"/>
    <col min="13571" max="13571" width="11.375" style="61" customWidth="1"/>
    <col min="13572" max="13572" width="8.875" style="61" customWidth="1"/>
    <col min="13573" max="13592" width="3" style="61" customWidth="1"/>
    <col min="13593" max="13594" width="4.125" style="61" customWidth="1"/>
    <col min="13595" max="13599" width="3" style="61" customWidth="1"/>
    <col min="13600" max="13600" width="3.625" style="61" customWidth="1"/>
    <col min="13601" max="13608" width="3" style="61" customWidth="1"/>
    <col min="13609" max="13638" width="3.375" style="61" customWidth="1"/>
    <col min="13639" max="13641" width="4.625" style="61" customWidth="1"/>
    <col min="13642" max="13695" width="4.875" style="61" customWidth="1"/>
    <col min="13696" max="13824" width="9.125" style="61"/>
    <col min="13825" max="13825" width="3.625" style="61" customWidth="1"/>
    <col min="13826" max="13826" width="7.625" style="61" customWidth="1"/>
    <col min="13827" max="13827" width="11.375" style="61" customWidth="1"/>
    <col min="13828" max="13828" width="8.875" style="61" customWidth="1"/>
    <col min="13829" max="13848" width="3" style="61" customWidth="1"/>
    <col min="13849" max="13850" width="4.125" style="61" customWidth="1"/>
    <col min="13851" max="13855" width="3" style="61" customWidth="1"/>
    <col min="13856" max="13856" width="3.625" style="61" customWidth="1"/>
    <col min="13857" max="13864" width="3" style="61" customWidth="1"/>
    <col min="13865" max="13894" width="3.375" style="61" customWidth="1"/>
    <col min="13895" max="13897" width="4.625" style="61" customWidth="1"/>
    <col min="13898" max="13951" width="4.875" style="61" customWidth="1"/>
    <col min="13952" max="14080" width="9.125" style="61"/>
    <col min="14081" max="14081" width="3.625" style="61" customWidth="1"/>
    <col min="14082" max="14082" width="7.625" style="61" customWidth="1"/>
    <col min="14083" max="14083" width="11.375" style="61" customWidth="1"/>
    <col min="14084" max="14084" width="8.875" style="61" customWidth="1"/>
    <col min="14085" max="14104" width="3" style="61" customWidth="1"/>
    <col min="14105" max="14106" width="4.125" style="61" customWidth="1"/>
    <col min="14107" max="14111" width="3" style="61" customWidth="1"/>
    <col min="14112" max="14112" width="3.625" style="61" customWidth="1"/>
    <col min="14113" max="14120" width="3" style="61" customWidth="1"/>
    <col min="14121" max="14150" width="3.375" style="61" customWidth="1"/>
    <col min="14151" max="14153" width="4.625" style="61" customWidth="1"/>
    <col min="14154" max="14207" width="4.875" style="61" customWidth="1"/>
    <col min="14208" max="14336" width="9.125" style="61"/>
    <col min="14337" max="14337" width="3.625" style="61" customWidth="1"/>
    <col min="14338" max="14338" width="7.625" style="61" customWidth="1"/>
    <col min="14339" max="14339" width="11.375" style="61" customWidth="1"/>
    <col min="14340" max="14340" width="8.875" style="61" customWidth="1"/>
    <col min="14341" max="14360" width="3" style="61" customWidth="1"/>
    <col min="14361" max="14362" width="4.125" style="61" customWidth="1"/>
    <col min="14363" max="14367" width="3" style="61" customWidth="1"/>
    <col min="14368" max="14368" width="3.625" style="61" customWidth="1"/>
    <col min="14369" max="14376" width="3" style="61" customWidth="1"/>
    <col min="14377" max="14406" width="3.375" style="61" customWidth="1"/>
    <col min="14407" max="14409" width="4.625" style="61" customWidth="1"/>
    <col min="14410" max="14463" width="4.875" style="61" customWidth="1"/>
    <col min="14464" max="14592" width="9.125" style="61"/>
    <col min="14593" max="14593" width="3.625" style="61" customWidth="1"/>
    <col min="14594" max="14594" width="7.625" style="61" customWidth="1"/>
    <col min="14595" max="14595" width="11.375" style="61" customWidth="1"/>
    <col min="14596" max="14596" width="8.875" style="61" customWidth="1"/>
    <col min="14597" max="14616" width="3" style="61" customWidth="1"/>
    <col min="14617" max="14618" width="4.125" style="61" customWidth="1"/>
    <col min="14619" max="14623" width="3" style="61" customWidth="1"/>
    <col min="14624" max="14624" width="3.625" style="61" customWidth="1"/>
    <col min="14625" max="14632" width="3" style="61" customWidth="1"/>
    <col min="14633" max="14662" width="3.375" style="61" customWidth="1"/>
    <col min="14663" max="14665" width="4.625" style="61" customWidth="1"/>
    <col min="14666" max="14719" width="4.875" style="61" customWidth="1"/>
    <col min="14720" max="14848" width="9.125" style="61"/>
    <col min="14849" max="14849" width="3.625" style="61" customWidth="1"/>
    <col min="14850" max="14850" width="7.625" style="61" customWidth="1"/>
    <col min="14851" max="14851" width="11.375" style="61" customWidth="1"/>
    <col min="14852" max="14852" width="8.875" style="61" customWidth="1"/>
    <col min="14853" max="14872" width="3" style="61" customWidth="1"/>
    <col min="14873" max="14874" width="4.125" style="61" customWidth="1"/>
    <col min="14875" max="14879" width="3" style="61" customWidth="1"/>
    <col min="14880" max="14880" width="3.625" style="61" customWidth="1"/>
    <col min="14881" max="14888" width="3" style="61" customWidth="1"/>
    <col min="14889" max="14918" width="3.375" style="61" customWidth="1"/>
    <col min="14919" max="14921" width="4.625" style="61" customWidth="1"/>
    <col min="14922" max="14975" width="4.875" style="61" customWidth="1"/>
    <col min="14976" max="15104" width="9.125" style="61"/>
    <col min="15105" max="15105" width="3.625" style="61" customWidth="1"/>
    <col min="15106" max="15106" width="7.625" style="61" customWidth="1"/>
    <col min="15107" max="15107" width="11.375" style="61" customWidth="1"/>
    <col min="15108" max="15108" width="8.875" style="61" customWidth="1"/>
    <col min="15109" max="15128" width="3" style="61" customWidth="1"/>
    <col min="15129" max="15130" width="4.125" style="61" customWidth="1"/>
    <col min="15131" max="15135" width="3" style="61" customWidth="1"/>
    <col min="15136" max="15136" width="3.625" style="61" customWidth="1"/>
    <col min="15137" max="15144" width="3" style="61" customWidth="1"/>
    <col min="15145" max="15174" width="3.375" style="61" customWidth="1"/>
    <col min="15175" max="15177" width="4.625" style="61" customWidth="1"/>
    <col min="15178" max="15231" width="4.875" style="61" customWidth="1"/>
    <col min="15232" max="15360" width="9.125" style="61"/>
    <col min="15361" max="15361" width="3.625" style="61" customWidth="1"/>
    <col min="15362" max="15362" width="7.625" style="61" customWidth="1"/>
    <col min="15363" max="15363" width="11.375" style="61" customWidth="1"/>
    <col min="15364" max="15364" width="8.875" style="61" customWidth="1"/>
    <col min="15365" max="15384" width="3" style="61" customWidth="1"/>
    <col min="15385" max="15386" width="4.125" style="61" customWidth="1"/>
    <col min="15387" max="15391" width="3" style="61" customWidth="1"/>
    <col min="15392" max="15392" width="3.625" style="61" customWidth="1"/>
    <col min="15393" max="15400" width="3" style="61" customWidth="1"/>
    <col min="15401" max="15430" width="3.375" style="61" customWidth="1"/>
    <col min="15431" max="15433" width="4.625" style="61" customWidth="1"/>
    <col min="15434" max="15487" width="4.875" style="61" customWidth="1"/>
    <col min="15488" max="15616" width="9.125" style="61"/>
    <col min="15617" max="15617" width="3.625" style="61" customWidth="1"/>
    <col min="15618" max="15618" width="7.625" style="61" customWidth="1"/>
    <col min="15619" max="15619" width="11.375" style="61" customWidth="1"/>
    <col min="15620" max="15620" width="8.875" style="61" customWidth="1"/>
    <col min="15621" max="15640" width="3" style="61" customWidth="1"/>
    <col min="15641" max="15642" width="4.125" style="61" customWidth="1"/>
    <col min="15643" max="15647" width="3" style="61" customWidth="1"/>
    <col min="15648" max="15648" width="3.625" style="61" customWidth="1"/>
    <col min="15649" max="15656" width="3" style="61" customWidth="1"/>
    <col min="15657" max="15686" width="3.375" style="61" customWidth="1"/>
    <col min="15687" max="15689" width="4.625" style="61" customWidth="1"/>
    <col min="15690" max="15743" width="4.875" style="61" customWidth="1"/>
    <col min="15744" max="15872" width="9.125" style="61"/>
    <col min="15873" max="15873" width="3.625" style="61" customWidth="1"/>
    <col min="15874" max="15874" width="7.625" style="61" customWidth="1"/>
    <col min="15875" max="15875" width="11.375" style="61" customWidth="1"/>
    <col min="15876" max="15876" width="8.875" style="61" customWidth="1"/>
    <col min="15877" max="15896" width="3" style="61" customWidth="1"/>
    <col min="15897" max="15898" width="4.125" style="61" customWidth="1"/>
    <col min="15899" max="15903" width="3" style="61" customWidth="1"/>
    <col min="15904" max="15904" width="3.625" style="61" customWidth="1"/>
    <col min="15905" max="15912" width="3" style="61" customWidth="1"/>
    <col min="15913" max="15942" width="3.375" style="61" customWidth="1"/>
    <col min="15943" max="15945" width="4.625" style="61" customWidth="1"/>
    <col min="15946" max="15999" width="4.875" style="61" customWidth="1"/>
    <col min="16000" max="16128" width="9.125" style="61"/>
    <col min="16129" max="16129" width="3.625" style="61" customWidth="1"/>
    <col min="16130" max="16130" width="7.625" style="61" customWidth="1"/>
    <col min="16131" max="16131" width="11.375" style="61" customWidth="1"/>
    <col min="16132" max="16132" width="8.875" style="61" customWidth="1"/>
    <col min="16133" max="16152" width="3" style="61" customWidth="1"/>
    <col min="16153" max="16154" width="4.125" style="61" customWidth="1"/>
    <col min="16155" max="16159" width="3" style="61" customWidth="1"/>
    <col min="16160" max="16160" width="3.625" style="61" customWidth="1"/>
    <col min="16161" max="16168" width="3" style="61" customWidth="1"/>
    <col min="16169" max="16198" width="3.375" style="61" customWidth="1"/>
    <col min="16199" max="16201" width="4.625" style="61" customWidth="1"/>
    <col min="16202" max="16255" width="4.875" style="61" customWidth="1"/>
    <col min="16256" max="16384" width="9.125" style="61"/>
  </cols>
  <sheetData>
    <row r="1" spans="1:128" ht="24" x14ac:dyDescent="0.55000000000000004">
      <c r="AO1" s="62" t="s">
        <v>80</v>
      </c>
    </row>
    <row r="2" spans="1:128" s="91" customFormat="1" ht="21" customHeight="1" x14ac:dyDescent="0.5">
      <c r="A2" s="184" t="s">
        <v>63</v>
      </c>
      <c r="B2" s="90" t="s">
        <v>119</v>
      </c>
      <c r="C2" s="184" t="s">
        <v>64</v>
      </c>
      <c r="D2" s="184" t="s">
        <v>12</v>
      </c>
      <c r="E2" s="187" t="s">
        <v>120</v>
      </c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7"/>
      <c r="BP2" s="187"/>
      <c r="BQ2" s="187"/>
      <c r="BR2" s="187"/>
      <c r="BS2" s="187"/>
      <c r="BT2" s="187"/>
      <c r="BU2" s="187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</row>
    <row r="3" spans="1:128" s="91" customFormat="1" ht="21" customHeight="1" x14ac:dyDescent="0.5">
      <c r="A3" s="185"/>
      <c r="B3" s="92" t="s">
        <v>5</v>
      </c>
      <c r="C3" s="185"/>
      <c r="D3" s="185"/>
      <c r="E3" s="183" t="s">
        <v>121</v>
      </c>
      <c r="F3" s="183"/>
      <c r="G3" s="183"/>
      <c r="H3" s="183" t="s">
        <v>122</v>
      </c>
      <c r="I3" s="183"/>
      <c r="J3" s="183"/>
      <c r="K3" s="183" t="s">
        <v>123</v>
      </c>
      <c r="L3" s="183"/>
      <c r="M3" s="183"/>
      <c r="N3" s="183" t="s">
        <v>124</v>
      </c>
      <c r="O3" s="183"/>
      <c r="P3" s="183"/>
      <c r="Q3" s="183" t="s">
        <v>125</v>
      </c>
      <c r="R3" s="183"/>
      <c r="S3" s="183"/>
      <c r="T3" s="183" t="s">
        <v>126</v>
      </c>
      <c r="U3" s="183"/>
      <c r="V3" s="183"/>
      <c r="W3" s="183" t="s">
        <v>127</v>
      </c>
      <c r="X3" s="183"/>
      <c r="Y3" s="183"/>
      <c r="Z3" s="183" t="s">
        <v>128</v>
      </c>
      <c r="AA3" s="183"/>
      <c r="AB3" s="183"/>
      <c r="AC3" s="183" t="s">
        <v>129</v>
      </c>
      <c r="AD3" s="183"/>
      <c r="AE3" s="183"/>
      <c r="AF3" s="183" t="s">
        <v>130</v>
      </c>
      <c r="AG3" s="183"/>
      <c r="AH3" s="183"/>
      <c r="AI3" s="183" t="s">
        <v>131</v>
      </c>
      <c r="AJ3" s="183"/>
      <c r="AK3" s="183"/>
      <c r="AL3" s="183" t="s">
        <v>132</v>
      </c>
      <c r="AM3" s="183"/>
      <c r="AN3" s="183"/>
      <c r="AO3" s="183" t="s">
        <v>133</v>
      </c>
      <c r="AP3" s="183"/>
      <c r="AQ3" s="183"/>
      <c r="AR3" s="183" t="s">
        <v>134</v>
      </c>
      <c r="AS3" s="183"/>
      <c r="AT3" s="183"/>
      <c r="AU3" s="183" t="s">
        <v>135</v>
      </c>
      <c r="AV3" s="183"/>
      <c r="AW3" s="183"/>
      <c r="AX3" s="183" t="s">
        <v>136</v>
      </c>
      <c r="AY3" s="183"/>
      <c r="AZ3" s="183"/>
      <c r="BA3" s="183" t="s">
        <v>137</v>
      </c>
      <c r="BB3" s="183"/>
      <c r="BC3" s="183"/>
      <c r="BD3" s="183" t="s">
        <v>138</v>
      </c>
      <c r="BE3" s="183"/>
      <c r="BF3" s="183"/>
      <c r="BG3" s="183" t="s">
        <v>139</v>
      </c>
      <c r="BH3" s="183"/>
      <c r="BI3" s="183"/>
      <c r="BJ3" s="183" t="s">
        <v>140</v>
      </c>
      <c r="BK3" s="183"/>
      <c r="BL3" s="183"/>
      <c r="BM3" s="183" t="s">
        <v>141</v>
      </c>
      <c r="BN3" s="183"/>
      <c r="BO3" s="183"/>
      <c r="BP3" s="183" t="s">
        <v>142</v>
      </c>
      <c r="BQ3" s="183"/>
      <c r="BR3" s="183"/>
      <c r="BS3" s="183" t="s">
        <v>71</v>
      </c>
      <c r="BT3" s="183"/>
      <c r="BU3" s="18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</row>
    <row r="4" spans="1:128" s="91" customFormat="1" x14ac:dyDescent="0.5">
      <c r="A4" s="186"/>
      <c r="B4" s="94"/>
      <c r="C4" s="186"/>
      <c r="D4" s="186"/>
      <c r="E4" s="93" t="s">
        <v>72</v>
      </c>
      <c r="F4" s="93" t="s">
        <v>73</v>
      </c>
      <c r="G4" s="93" t="s">
        <v>74</v>
      </c>
      <c r="H4" s="93" t="s">
        <v>72</v>
      </c>
      <c r="I4" s="93" t="s">
        <v>73</v>
      </c>
      <c r="J4" s="93" t="s">
        <v>74</v>
      </c>
      <c r="K4" s="93" t="s">
        <v>72</v>
      </c>
      <c r="L4" s="93" t="s">
        <v>73</v>
      </c>
      <c r="M4" s="93" t="s">
        <v>74</v>
      </c>
      <c r="N4" s="93" t="s">
        <v>72</v>
      </c>
      <c r="O4" s="93" t="s">
        <v>73</v>
      </c>
      <c r="P4" s="93" t="s">
        <v>74</v>
      </c>
      <c r="Q4" s="95" t="s">
        <v>72</v>
      </c>
      <c r="R4" s="95" t="s">
        <v>73</v>
      </c>
      <c r="S4" s="95" t="s">
        <v>74</v>
      </c>
      <c r="T4" s="93" t="s">
        <v>72</v>
      </c>
      <c r="U4" s="93" t="s">
        <v>73</v>
      </c>
      <c r="V4" s="93" t="s">
        <v>74</v>
      </c>
      <c r="W4" s="93" t="s">
        <v>72</v>
      </c>
      <c r="X4" s="93" t="s">
        <v>73</v>
      </c>
      <c r="Y4" s="93" t="s">
        <v>74</v>
      </c>
      <c r="Z4" s="93" t="s">
        <v>72</v>
      </c>
      <c r="AA4" s="93" t="s">
        <v>73</v>
      </c>
      <c r="AB4" s="93" t="s">
        <v>74</v>
      </c>
      <c r="AC4" s="93" t="s">
        <v>72</v>
      </c>
      <c r="AD4" s="93" t="s">
        <v>73</v>
      </c>
      <c r="AE4" s="93" t="s">
        <v>74</v>
      </c>
      <c r="AF4" s="93" t="s">
        <v>72</v>
      </c>
      <c r="AG4" s="93" t="s">
        <v>73</v>
      </c>
      <c r="AH4" s="93" t="s">
        <v>74</v>
      </c>
      <c r="AI4" s="93" t="s">
        <v>72</v>
      </c>
      <c r="AJ4" s="93" t="s">
        <v>73</v>
      </c>
      <c r="AK4" s="93" t="s">
        <v>74</v>
      </c>
      <c r="AL4" s="93" t="s">
        <v>72</v>
      </c>
      <c r="AM4" s="93" t="s">
        <v>73</v>
      </c>
      <c r="AN4" s="93" t="s">
        <v>74</v>
      </c>
      <c r="AO4" s="93" t="s">
        <v>72</v>
      </c>
      <c r="AP4" s="93" t="s">
        <v>73</v>
      </c>
      <c r="AQ4" s="93" t="s">
        <v>74</v>
      </c>
      <c r="AR4" s="93" t="s">
        <v>72</v>
      </c>
      <c r="AS4" s="93" t="s">
        <v>73</v>
      </c>
      <c r="AT4" s="93" t="s">
        <v>74</v>
      </c>
      <c r="AU4" s="93" t="s">
        <v>72</v>
      </c>
      <c r="AV4" s="93" t="s">
        <v>73</v>
      </c>
      <c r="AW4" s="93" t="s">
        <v>74</v>
      </c>
      <c r="AX4" s="93" t="s">
        <v>72</v>
      </c>
      <c r="AY4" s="93" t="s">
        <v>73</v>
      </c>
      <c r="AZ4" s="93" t="s">
        <v>74</v>
      </c>
      <c r="BA4" s="93" t="s">
        <v>72</v>
      </c>
      <c r="BB4" s="93" t="s">
        <v>73</v>
      </c>
      <c r="BC4" s="93" t="s">
        <v>74</v>
      </c>
      <c r="BD4" s="93" t="s">
        <v>72</v>
      </c>
      <c r="BE4" s="93" t="s">
        <v>73</v>
      </c>
      <c r="BF4" s="93" t="s">
        <v>74</v>
      </c>
      <c r="BG4" s="93" t="s">
        <v>72</v>
      </c>
      <c r="BH4" s="93" t="s">
        <v>73</v>
      </c>
      <c r="BI4" s="93" t="s">
        <v>74</v>
      </c>
      <c r="BJ4" s="93" t="s">
        <v>72</v>
      </c>
      <c r="BK4" s="93" t="s">
        <v>73</v>
      </c>
      <c r="BL4" s="93" t="s">
        <v>74</v>
      </c>
      <c r="BM4" s="93" t="s">
        <v>72</v>
      </c>
      <c r="BN4" s="93" t="s">
        <v>73</v>
      </c>
      <c r="BO4" s="93" t="s">
        <v>74</v>
      </c>
      <c r="BP4" s="93" t="s">
        <v>72</v>
      </c>
      <c r="BQ4" s="93" t="s">
        <v>73</v>
      </c>
      <c r="BR4" s="93" t="s">
        <v>74</v>
      </c>
      <c r="BS4" s="93" t="s">
        <v>72</v>
      </c>
      <c r="BT4" s="93" t="s">
        <v>73</v>
      </c>
      <c r="BU4" s="93" t="s">
        <v>74</v>
      </c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</row>
    <row r="5" spans="1:128" s="91" customFormat="1" ht="24" x14ac:dyDescent="0.55000000000000004">
      <c r="A5" s="96">
        <v>1</v>
      </c>
      <c r="B5" s="9">
        <v>1444011201</v>
      </c>
      <c r="C5" s="10" t="s">
        <v>31</v>
      </c>
      <c r="D5" s="96" t="s">
        <v>36</v>
      </c>
      <c r="E5" s="97"/>
      <c r="F5" s="97"/>
      <c r="G5" s="97"/>
      <c r="H5" s="97"/>
      <c r="I5" s="97"/>
      <c r="J5" s="97"/>
      <c r="K5" s="97">
        <v>4</v>
      </c>
      <c r="L5" s="97">
        <v>3</v>
      </c>
      <c r="M5" s="97">
        <v>7</v>
      </c>
      <c r="N5" s="97">
        <v>7</v>
      </c>
      <c r="O5" s="97">
        <v>11</v>
      </c>
      <c r="P5" s="97">
        <f>SUM(N5:O5)</f>
        <v>18</v>
      </c>
      <c r="Q5" s="98">
        <v>15</v>
      </c>
      <c r="R5" s="98">
        <v>7</v>
      </c>
      <c r="S5" s="98">
        <v>22</v>
      </c>
      <c r="T5" s="97">
        <v>19</v>
      </c>
      <c r="U5" s="97">
        <v>17</v>
      </c>
      <c r="V5" s="97">
        <f>SUM(T5:U5)</f>
        <v>36</v>
      </c>
      <c r="W5" s="97">
        <v>17</v>
      </c>
      <c r="X5" s="97">
        <v>14</v>
      </c>
      <c r="Y5" s="97">
        <v>31</v>
      </c>
      <c r="Z5" s="97">
        <v>16</v>
      </c>
      <c r="AA5" s="97">
        <v>13</v>
      </c>
      <c r="AB5" s="97">
        <v>29</v>
      </c>
      <c r="AC5" s="97">
        <v>13</v>
      </c>
      <c r="AD5" s="97">
        <v>15</v>
      </c>
      <c r="AE5" s="97">
        <v>28</v>
      </c>
      <c r="AF5" s="97">
        <f>16+12</f>
        <v>28</v>
      </c>
      <c r="AG5" s="97">
        <v>19</v>
      </c>
      <c r="AH5" s="97">
        <v>47</v>
      </c>
      <c r="AI5" s="98">
        <v>18</v>
      </c>
      <c r="AJ5" s="98">
        <v>18</v>
      </c>
      <c r="AK5" s="98">
        <v>36</v>
      </c>
      <c r="AL5" s="97">
        <f>17+13</f>
        <v>30</v>
      </c>
      <c r="AM5" s="97">
        <f>10+12</f>
        <v>22</v>
      </c>
      <c r="AN5" s="97">
        <v>52</v>
      </c>
      <c r="AO5" s="97">
        <f>13+13+19+9</f>
        <v>54</v>
      </c>
      <c r="AP5" s="97">
        <f>11+13+9+10</f>
        <v>43</v>
      </c>
      <c r="AQ5" s="97">
        <f>SUM(AO5:AP5)</f>
        <v>97</v>
      </c>
      <c r="AR5" s="97">
        <f>15+10</f>
        <v>25</v>
      </c>
      <c r="AS5" s="97">
        <f>9+6</f>
        <v>15</v>
      </c>
      <c r="AT5" s="97">
        <v>40</v>
      </c>
      <c r="AU5" s="97">
        <f>7+8+10</f>
        <v>25</v>
      </c>
      <c r="AV5" s="97">
        <f>3+11+13</f>
        <v>27</v>
      </c>
      <c r="AW5" s="97">
        <f>SUM(AU5:AV5)</f>
        <v>52</v>
      </c>
      <c r="AX5" s="97">
        <f>18+6+11</f>
        <v>35</v>
      </c>
      <c r="AY5" s="97">
        <f>9+14+12</f>
        <v>35</v>
      </c>
      <c r="AZ5" s="97">
        <f>SUM(AX5:AY5)</f>
        <v>70</v>
      </c>
      <c r="BA5" s="98">
        <f>9+6+14+11+10</f>
        <v>50</v>
      </c>
      <c r="BB5" s="98">
        <f>5+3+11+9+13</f>
        <v>41</v>
      </c>
      <c r="BC5" s="98">
        <f>SUM(BA5:BB5)</f>
        <v>91</v>
      </c>
      <c r="BD5" s="97">
        <v>37</v>
      </c>
      <c r="BE5" s="97">
        <v>32</v>
      </c>
      <c r="BF5" s="97">
        <f>SUM(BD5:BE5)</f>
        <v>69</v>
      </c>
      <c r="BG5" s="97">
        <v>2</v>
      </c>
      <c r="BH5" s="97">
        <v>3</v>
      </c>
      <c r="BI5" s="97">
        <v>5</v>
      </c>
      <c r="BJ5" s="97"/>
      <c r="BK5" s="97"/>
      <c r="BL5" s="97"/>
      <c r="BM5" s="97"/>
      <c r="BN5" s="97"/>
      <c r="BO5" s="97"/>
      <c r="BP5" s="97"/>
      <c r="BQ5" s="97"/>
      <c r="BR5" s="97"/>
      <c r="BS5" s="98">
        <f>+BD5+BA5+AX5+AU5+AR5+AO5+AL5+AI5+AF5+AC5+Z5+W5+T5+Q5+N5+K5+BG5</f>
        <v>395</v>
      </c>
      <c r="BT5" s="98">
        <f>+BE5+BB5+AY5+AV5+AS5+AP5+AM5+AJ5+AG5+AD5+AA5+X5+U5+R5+O5+L5+BH5</f>
        <v>335</v>
      </c>
      <c r="BU5" s="98">
        <f>+BF5+BC5+AZ5+AW5+AT5+AQ5+AN5+AK5+AH5+AE5+AB5+Y5+V5+S5+P5+M5+BI5</f>
        <v>730</v>
      </c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</row>
    <row r="6" spans="1:128" s="91" customFormat="1" x14ac:dyDescent="0.5">
      <c r="A6" s="99">
        <v>2</v>
      </c>
      <c r="B6" s="99">
        <v>1444041101</v>
      </c>
      <c r="C6" s="99" t="s">
        <v>76</v>
      </c>
      <c r="D6" s="99" t="s">
        <v>36</v>
      </c>
      <c r="E6" s="100"/>
      <c r="F6" s="100"/>
      <c r="G6" s="100"/>
      <c r="H6" s="100"/>
      <c r="I6" s="100"/>
      <c r="J6" s="100"/>
      <c r="K6" s="100">
        <v>21</v>
      </c>
      <c r="L6" s="100">
        <v>32</v>
      </c>
      <c r="M6" s="100">
        <v>53</v>
      </c>
      <c r="N6" s="100">
        <v>67</v>
      </c>
      <c r="O6" s="100">
        <v>82</v>
      </c>
      <c r="P6" s="100">
        <v>149</v>
      </c>
      <c r="Q6" s="101">
        <v>70</v>
      </c>
      <c r="R6" s="101">
        <v>91</v>
      </c>
      <c r="S6" s="101">
        <v>161</v>
      </c>
      <c r="T6" s="100">
        <v>85</v>
      </c>
      <c r="U6" s="100">
        <v>64</v>
      </c>
      <c r="V6" s="100">
        <v>149</v>
      </c>
      <c r="W6" s="100">
        <v>72</v>
      </c>
      <c r="X6" s="100">
        <v>79</v>
      </c>
      <c r="Y6" s="100">
        <v>151</v>
      </c>
      <c r="Z6" s="100">
        <v>78</v>
      </c>
      <c r="AA6" s="100">
        <v>87</v>
      </c>
      <c r="AB6" s="100">
        <v>165</v>
      </c>
      <c r="AC6" s="100">
        <v>47</v>
      </c>
      <c r="AD6" s="100">
        <v>83</v>
      </c>
      <c r="AE6" s="100">
        <v>130</v>
      </c>
      <c r="AF6" s="100">
        <v>72</v>
      </c>
      <c r="AG6" s="100">
        <v>56</v>
      </c>
      <c r="AH6" s="100">
        <v>128</v>
      </c>
      <c r="AI6" s="101">
        <v>63</v>
      </c>
      <c r="AJ6" s="101">
        <v>61</v>
      </c>
      <c r="AK6" s="101">
        <v>124</v>
      </c>
      <c r="AL6" s="100">
        <v>43</v>
      </c>
      <c r="AM6" s="100">
        <v>48</v>
      </c>
      <c r="AN6" s="100">
        <v>91</v>
      </c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1"/>
      <c r="BB6" s="101"/>
      <c r="BC6" s="101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98">
        <f t="shared" ref="BS6:BS7" si="0">+BD6+BA6+AX6+AU6+AR6+AO6+AL6+AI6+AF6+AC6+Z6+W6+T6+Q6+N6+K6+BG6</f>
        <v>618</v>
      </c>
      <c r="BT6" s="98">
        <f t="shared" ref="BT6:BT7" si="1">+BE6+BB6+AY6+AV6+AS6+AP6+AM6+AJ6+AG6+AD6+AA6+X6+U6+R6+O6+L6+BH6</f>
        <v>683</v>
      </c>
      <c r="BU6" s="98">
        <f t="shared" ref="BU6:BU7" si="2">+BF6+BC6+AZ6+AW6+AT6+AQ6+AN6+AK6+AH6+AE6+AB6+Y6+V6+S6+P6+M6+BI6</f>
        <v>1301</v>
      </c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</row>
    <row r="7" spans="1:128" s="91" customFormat="1" x14ac:dyDescent="0.5">
      <c r="A7" s="99">
        <v>3</v>
      </c>
      <c r="B7" s="99">
        <v>1444041102</v>
      </c>
      <c r="C7" s="99" t="s">
        <v>78</v>
      </c>
      <c r="D7" s="99" t="s">
        <v>79</v>
      </c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1"/>
      <c r="R7" s="101"/>
      <c r="S7" s="101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1"/>
      <c r="AJ7" s="101"/>
      <c r="AK7" s="101"/>
      <c r="AL7" s="100"/>
      <c r="AM7" s="100"/>
      <c r="AN7" s="100"/>
      <c r="AO7" s="100">
        <v>130</v>
      </c>
      <c r="AP7" s="100">
        <v>172</v>
      </c>
      <c r="AQ7" s="100">
        <v>302</v>
      </c>
      <c r="AR7" s="100">
        <v>112</v>
      </c>
      <c r="AS7" s="100">
        <v>180</v>
      </c>
      <c r="AT7" s="100">
        <v>292</v>
      </c>
      <c r="AU7" s="100">
        <v>90</v>
      </c>
      <c r="AV7" s="100">
        <v>149</v>
      </c>
      <c r="AW7" s="100">
        <v>239</v>
      </c>
      <c r="AX7" s="100">
        <v>103</v>
      </c>
      <c r="AY7" s="100">
        <v>262</v>
      </c>
      <c r="AZ7" s="100">
        <v>365</v>
      </c>
      <c r="BA7" s="101">
        <v>131</v>
      </c>
      <c r="BB7" s="101">
        <v>241</v>
      </c>
      <c r="BC7" s="101">
        <v>372</v>
      </c>
      <c r="BD7" s="100">
        <v>95</v>
      </c>
      <c r="BE7" s="100">
        <v>207</v>
      </c>
      <c r="BF7" s="100">
        <v>302</v>
      </c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98">
        <f t="shared" si="0"/>
        <v>661</v>
      </c>
      <c r="BT7" s="98">
        <f t="shared" si="1"/>
        <v>1211</v>
      </c>
      <c r="BU7" s="98">
        <f t="shared" si="2"/>
        <v>1872</v>
      </c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</row>
    <row r="8" spans="1:128" s="91" customFormat="1" x14ac:dyDescent="0.5">
      <c r="A8" s="99"/>
      <c r="B8" s="99"/>
      <c r="C8" s="99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1"/>
      <c r="R8" s="101"/>
      <c r="S8" s="101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1"/>
      <c r="AJ8" s="101"/>
      <c r="AK8" s="101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1"/>
      <c r="BB8" s="101"/>
      <c r="BC8" s="101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1"/>
      <c r="BT8" s="101"/>
      <c r="BU8" s="101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</row>
    <row r="9" spans="1:128" s="91" customFormat="1" x14ac:dyDescent="0.5">
      <c r="A9" s="99"/>
      <c r="B9" s="99"/>
      <c r="C9" s="99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1"/>
      <c r="R9" s="101"/>
      <c r="S9" s="101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1"/>
      <c r="AK9" s="101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1"/>
      <c r="BB9" s="101"/>
      <c r="BC9" s="101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1"/>
      <c r="BT9" s="101"/>
      <c r="BU9" s="101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</row>
    <row r="10" spans="1:128" s="91" customFormat="1" x14ac:dyDescent="0.5">
      <c r="A10" s="99"/>
      <c r="B10" s="99"/>
      <c r="C10" s="99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1"/>
      <c r="R10" s="101"/>
      <c r="S10" s="101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01"/>
      <c r="AK10" s="101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1"/>
      <c r="BB10" s="101"/>
      <c r="BC10" s="101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1"/>
      <c r="BT10" s="101"/>
      <c r="BU10" s="101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</row>
    <row r="11" spans="1:128" s="91" customFormat="1" x14ac:dyDescent="0.5">
      <c r="A11" s="99"/>
      <c r="B11" s="99"/>
      <c r="C11" s="99"/>
      <c r="D11" s="99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1"/>
      <c r="R11" s="101"/>
      <c r="S11" s="101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1"/>
      <c r="AJ11" s="101"/>
      <c r="AK11" s="101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1"/>
      <c r="BB11" s="101"/>
      <c r="BC11" s="101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0"/>
      <c r="BP11" s="100"/>
      <c r="BQ11" s="100"/>
      <c r="BR11" s="100"/>
      <c r="BS11" s="101"/>
      <c r="BT11" s="101"/>
      <c r="BU11" s="10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</row>
    <row r="12" spans="1:128" s="91" customFormat="1" x14ac:dyDescent="0.5">
      <c r="A12" s="102"/>
      <c r="B12" s="103"/>
      <c r="C12" s="103"/>
      <c r="D12" s="102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5"/>
      <c r="R12" s="105"/>
      <c r="S12" s="105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5"/>
      <c r="AJ12" s="105"/>
      <c r="AK12" s="105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5"/>
      <c r="BB12" s="105"/>
      <c r="BC12" s="105"/>
      <c r="BD12" s="104"/>
      <c r="BE12" s="104"/>
      <c r="BF12" s="104"/>
      <c r="BG12" s="104"/>
      <c r="BH12" s="104"/>
      <c r="BI12" s="104"/>
      <c r="BJ12" s="104"/>
      <c r="BK12" s="104"/>
      <c r="BL12" s="104"/>
      <c r="BM12" s="104"/>
      <c r="BN12" s="104"/>
      <c r="BO12" s="104"/>
      <c r="BP12" s="104"/>
      <c r="BQ12" s="104"/>
      <c r="BR12" s="104"/>
      <c r="BS12" s="105"/>
      <c r="BT12" s="105"/>
      <c r="BU12" s="105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</row>
    <row r="13" spans="1:128" s="91" customFormat="1" x14ac:dyDescent="0.5">
      <c r="A13" s="106"/>
      <c r="B13" s="107"/>
      <c r="C13" s="108" t="s">
        <v>71</v>
      </c>
      <c r="D13" s="106"/>
      <c r="E13" s="109">
        <f>SUM(E5:E7)</f>
        <v>0</v>
      </c>
      <c r="F13" s="109">
        <f t="shared" ref="F13:BQ13" si="3">SUM(F5:F7)</f>
        <v>0</v>
      </c>
      <c r="G13" s="109">
        <f t="shared" si="3"/>
        <v>0</v>
      </c>
      <c r="H13" s="109">
        <f t="shared" si="3"/>
        <v>0</v>
      </c>
      <c r="I13" s="109">
        <f t="shared" si="3"/>
        <v>0</v>
      </c>
      <c r="J13" s="109">
        <f t="shared" si="3"/>
        <v>0</v>
      </c>
      <c r="K13" s="109">
        <f t="shared" si="3"/>
        <v>25</v>
      </c>
      <c r="L13" s="109">
        <f t="shared" si="3"/>
        <v>35</v>
      </c>
      <c r="M13" s="109">
        <f t="shared" si="3"/>
        <v>60</v>
      </c>
      <c r="N13" s="109">
        <f t="shared" si="3"/>
        <v>74</v>
      </c>
      <c r="O13" s="109">
        <f t="shared" si="3"/>
        <v>93</v>
      </c>
      <c r="P13" s="109">
        <f t="shared" si="3"/>
        <v>167</v>
      </c>
      <c r="Q13" s="109">
        <f t="shared" si="3"/>
        <v>85</v>
      </c>
      <c r="R13" s="109">
        <f t="shared" si="3"/>
        <v>98</v>
      </c>
      <c r="S13" s="109">
        <f t="shared" si="3"/>
        <v>183</v>
      </c>
      <c r="T13" s="109">
        <f t="shared" si="3"/>
        <v>104</v>
      </c>
      <c r="U13" s="109">
        <f t="shared" si="3"/>
        <v>81</v>
      </c>
      <c r="V13" s="109">
        <f t="shared" si="3"/>
        <v>185</v>
      </c>
      <c r="W13" s="109">
        <f t="shared" si="3"/>
        <v>89</v>
      </c>
      <c r="X13" s="109">
        <f t="shared" si="3"/>
        <v>93</v>
      </c>
      <c r="Y13" s="109">
        <f t="shared" si="3"/>
        <v>182</v>
      </c>
      <c r="Z13" s="109">
        <f t="shared" si="3"/>
        <v>94</v>
      </c>
      <c r="AA13" s="109">
        <f t="shared" si="3"/>
        <v>100</v>
      </c>
      <c r="AB13" s="109">
        <f t="shared" si="3"/>
        <v>194</v>
      </c>
      <c r="AC13" s="109">
        <f t="shared" si="3"/>
        <v>60</v>
      </c>
      <c r="AD13" s="109">
        <f t="shared" si="3"/>
        <v>98</v>
      </c>
      <c r="AE13" s="109">
        <f t="shared" si="3"/>
        <v>158</v>
      </c>
      <c r="AF13" s="109">
        <f t="shared" si="3"/>
        <v>100</v>
      </c>
      <c r="AG13" s="109">
        <f t="shared" si="3"/>
        <v>75</v>
      </c>
      <c r="AH13" s="109">
        <f t="shared" si="3"/>
        <v>175</v>
      </c>
      <c r="AI13" s="109">
        <f t="shared" si="3"/>
        <v>81</v>
      </c>
      <c r="AJ13" s="109">
        <f t="shared" si="3"/>
        <v>79</v>
      </c>
      <c r="AK13" s="109">
        <f t="shared" si="3"/>
        <v>160</v>
      </c>
      <c r="AL13" s="109">
        <f t="shared" si="3"/>
        <v>73</v>
      </c>
      <c r="AM13" s="109">
        <f t="shared" si="3"/>
        <v>70</v>
      </c>
      <c r="AN13" s="109">
        <f t="shared" si="3"/>
        <v>143</v>
      </c>
      <c r="AO13" s="109">
        <f t="shared" si="3"/>
        <v>184</v>
      </c>
      <c r="AP13" s="109">
        <f t="shared" si="3"/>
        <v>215</v>
      </c>
      <c r="AQ13" s="109">
        <f t="shared" si="3"/>
        <v>399</v>
      </c>
      <c r="AR13" s="109">
        <f t="shared" si="3"/>
        <v>137</v>
      </c>
      <c r="AS13" s="109">
        <f t="shared" si="3"/>
        <v>195</v>
      </c>
      <c r="AT13" s="109">
        <f t="shared" si="3"/>
        <v>332</v>
      </c>
      <c r="AU13" s="109">
        <f t="shared" si="3"/>
        <v>115</v>
      </c>
      <c r="AV13" s="109">
        <f t="shared" si="3"/>
        <v>176</v>
      </c>
      <c r="AW13" s="109">
        <f t="shared" si="3"/>
        <v>291</v>
      </c>
      <c r="AX13" s="109">
        <f t="shared" si="3"/>
        <v>138</v>
      </c>
      <c r="AY13" s="109">
        <f t="shared" si="3"/>
        <v>297</v>
      </c>
      <c r="AZ13" s="109">
        <f t="shared" si="3"/>
        <v>435</v>
      </c>
      <c r="BA13" s="109">
        <f t="shared" si="3"/>
        <v>181</v>
      </c>
      <c r="BB13" s="109">
        <f t="shared" si="3"/>
        <v>282</v>
      </c>
      <c r="BC13" s="109">
        <f t="shared" si="3"/>
        <v>463</v>
      </c>
      <c r="BD13" s="109">
        <f t="shared" si="3"/>
        <v>132</v>
      </c>
      <c r="BE13" s="109">
        <f t="shared" si="3"/>
        <v>239</v>
      </c>
      <c r="BF13" s="109">
        <f t="shared" si="3"/>
        <v>371</v>
      </c>
      <c r="BG13" s="109">
        <f t="shared" si="3"/>
        <v>2</v>
      </c>
      <c r="BH13" s="109">
        <f t="shared" si="3"/>
        <v>3</v>
      </c>
      <c r="BI13" s="109">
        <f t="shared" si="3"/>
        <v>5</v>
      </c>
      <c r="BJ13" s="109">
        <f t="shared" si="3"/>
        <v>0</v>
      </c>
      <c r="BK13" s="109">
        <f t="shared" si="3"/>
        <v>0</v>
      </c>
      <c r="BL13" s="109">
        <f t="shared" si="3"/>
        <v>0</v>
      </c>
      <c r="BM13" s="109">
        <f t="shared" si="3"/>
        <v>0</v>
      </c>
      <c r="BN13" s="109">
        <f t="shared" si="3"/>
        <v>0</v>
      </c>
      <c r="BO13" s="109">
        <f t="shared" si="3"/>
        <v>0</v>
      </c>
      <c r="BP13" s="109">
        <f t="shared" si="3"/>
        <v>0</v>
      </c>
      <c r="BQ13" s="109">
        <f t="shared" si="3"/>
        <v>0</v>
      </c>
      <c r="BR13" s="109">
        <f t="shared" ref="BR13:BU13" si="4">SUM(BR5:BR7)</f>
        <v>0</v>
      </c>
      <c r="BS13" s="109">
        <f t="shared" si="4"/>
        <v>1674</v>
      </c>
      <c r="BT13" s="109">
        <f t="shared" si="4"/>
        <v>2229</v>
      </c>
      <c r="BU13" s="109">
        <f t="shared" si="4"/>
        <v>3903</v>
      </c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</row>
  </sheetData>
  <mergeCells count="27">
    <mergeCell ref="BP3:BR3"/>
    <mergeCell ref="BA3:BC3"/>
    <mergeCell ref="BD3:BF3"/>
    <mergeCell ref="BG3:BI3"/>
    <mergeCell ref="BJ3:BL3"/>
    <mergeCell ref="BM3:BO3"/>
    <mergeCell ref="AL3:AN3"/>
    <mergeCell ref="AO3:AQ3"/>
    <mergeCell ref="AR3:AT3"/>
    <mergeCell ref="AU3:AW3"/>
    <mergeCell ref="AX3:AZ3"/>
    <mergeCell ref="AI3:AK3"/>
    <mergeCell ref="A2:A4"/>
    <mergeCell ref="C2:C4"/>
    <mergeCell ref="D2:D4"/>
    <mergeCell ref="E2:BU2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BS3:BU3"/>
  </mergeCells>
  <printOptions horizontalCentered="1"/>
  <pageMargins left="0.2" right="0.2" top="1.25" bottom="0" header="0.3" footer="0.3"/>
  <pageSetup scale="95" orientation="landscape" horizontalDpi="4294967293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8AEC7-370B-44A9-920A-88D20A01C06B}">
  <dimension ref="A1:CB56"/>
  <sheetViews>
    <sheetView view="pageBreakPreview" zoomScale="93" zoomScaleNormal="70" zoomScaleSheetLayoutView="93" workbookViewId="0">
      <selection activeCell="O14" sqref="O14"/>
    </sheetView>
  </sheetViews>
  <sheetFormatPr defaultRowHeight="24" x14ac:dyDescent="0.55000000000000004"/>
  <cols>
    <col min="1" max="1" width="4" style="62" customWidth="1"/>
    <col min="2" max="2" width="6.375" style="124" customWidth="1"/>
    <col min="3" max="3" width="10.625" style="11" customWidth="1"/>
    <col min="4" max="4" width="5.125" style="124" customWidth="1"/>
    <col min="5" max="5" width="12.75" style="11" customWidth="1"/>
    <col min="6" max="38" width="3" style="11" customWidth="1"/>
    <col min="39" max="80" width="3.125" style="11" customWidth="1"/>
    <col min="81" max="256" width="9" style="11"/>
    <col min="257" max="257" width="4" style="11" customWidth="1"/>
    <col min="258" max="258" width="6.375" style="11" customWidth="1"/>
    <col min="259" max="259" width="10.625" style="11" customWidth="1"/>
    <col min="260" max="260" width="5.125" style="11" customWidth="1"/>
    <col min="261" max="261" width="12.75" style="11" customWidth="1"/>
    <col min="262" max="294" width="3" style="11" customWidth="1"/>
    <col min="295" max="336" width="3.125" style="11" customWidth="1"/>
    <col min="337" max="512" width="9" style="11"/>
    <col min="513" max="513" width="4" style="11" customWidth="1"/>
    <col min="514" max="514" width="6.375" style="11" customWidth="1"/>
    <col min="515" max="515" width="10.625" style="11" customWidth="1"/>
    <col min="516" max="516" width="5.125" style="11" customWidth="1"/>
    <col min="517" max="517" width="12.75" style="11" customWidth="1"/>
    <col min="518" max="550" width="3" style="11" customWidth="1"/>
    <col min="551" max="592" width="3.125" style="11" customWidth="1"/>
    <col min="593" max="768" width="9" style="11"/>
    <col min="769" max="769" width="4" style="11" customWidth="1"/>
    <col min="770" max="770" width="6.375" style="11" customWidth="1"/>
    <col min="771" max="771" width="10.625" style="11" customWidth="1"/>
    <col min="772" max="772" width="5.125" style="11" customWidth="1"/>
    <col min="773" max="773" width="12.75" style="11" customWidth="1"/>
    <col min="774" max="806" width="3" style="11" customWidth="1"/>
    <col min="807" max="848" width="3.125" style="11" customWidth="1"/>
    <col min="849" max="1024" width="9" style="11"/>
    <col min="1025" max="1025" width="4" style="11" customWidth="1"/>
    <col min="1026" max="1026" width="6.375" style="11" customWidth="1"/>
    <col min="1027" max="1027" width="10.625" style="11" customWidth="1"/>
    <col min="1028" max="1028" width="5.125" style="11" customWidth="1"/>
    <col min="1029" max="1029" width="12.75" style="11" customWidth="1"/>
    <col min="1030" max="1062" width="3" style="11" customWidth="1"/>
    <col min="1063" max="1104" width="3.125" style="11" customWidth="1"/>
    <col min="1105" max="1280" width="9" style="11"/>
    <col min="1281" max="1281" width="4" style="11" customWidth="1"/>
    <col min="1282" max="1282" width="6.375" style="11" customWidth="1"/>
    <col min="1283" max="1283" width="10.625" style="11" customWidth="1"/>
    <col min="1284" max="1284" width="5.125" style="11" customWidth="1"/>
    <col min="1285" max="1285" width="12.75" style="11" customWidth="1"/>
    <col min="1286" max="1318" width="3" style="11" customWidth="1"/>
    <col min="1319" max="1360" width="3.125" style="11" customWidth="1"/>
    <col min="1361" max="1536" width="9" style="11"/>
    <col min="1537" max="1537" width="4" style="11" customWidth="1"/>
    <col min="1538" max="1538" width="6.375" style="11" customWidth="1"/>
    <col min="1539" max="1539" width="10.625" style="11" customWidth="1"/>
    <col min="1540" max="1540" width="5.125" style="11" customWidth="1"/>
    <col min="1541" max="1541" width="12.75" style="11" customWidth="1"/>
    <col min="1542" max="1574" width="3" style="11" customWidth="1"/>
    <col min="1575" max="1616" width="3.125" style="11" customWidth="1"/>
    <col min="1617" max="1792" width="9" style="11"/>
    <col min="1793" max="1793" width="4" style="11" customWidth="1"/>
    <col min="1794" max="1794" width="6.375" style="11" customWidth="1"/>
    <col min="1795" max="1795" width="10.625" style="11" customWidth="1"/>
    <col min="1796" max="1796" width="5.125" style="11" customWidth="1"/>
    <col min="1797" max="1797" width="12.75" style="11" customWidth="1"/>
    <col min="1798" max="1830" width="3" style="11" customWidth="1"/>
    <col min="1831" max="1872" width="3.125" style="11" customWidth="1"/>
    <col min="1873" max="2048" width="9" style="11"/>
    <col min="2049" max="2049" width="4" style="11" customWidth="1"/>
    <col min="2050" max="2050" width="6.375" style="11" customWidth="1"/>
    <col min="2051" max="2051" width="10.625" style="11" customWidth="1"/>
    <col min="2052" max="2052" width="5.125" style="11" customWidth="1"/>
    <col min="2053" max="2053" width="12.75" style="11" customWidth="1"/>
    <col min="2054" max="2086" width="3" style="11" customWidth="1"/>
    <col min="2087" max="2128" width="3.125" style="11" customWidth="1"/>
    <col min="2129" max="2304" width="9" style="11"/>
    <col min="2305" max="2305" width="4" style="11" customWidth="1"/>
    <col min="2306" max="2306" width="6.375" style="11" customWidth="1"/>
    <col min="2307" max="2307" width="10.625" style="11" customWidth="1"/>
    <col min="2308" max="2308" width="5.125" style="11" customWidth="1"/>
    <col min="2309" max="2309" width="12.75" style="11" customWidth="1"/>
    <col min="2310" max="2342" width="3" style="11" customWidth="1"/>
    <col min="2343" max="2384" width="3.125" style="11" customWidth="1"/>
    <col min="2385" max="2560" width="9" style="11"/>
    <col min="2561" max="2561" width="4" style="11" customWidth="1"/>
    <col min="2562" max="2562" width="6.375" style="11" customWidth="1"/>
    <col min="2563" max="2563" width="10.625" style="11" customWidth="1"/>
    <col min="2564" max="2564" width="5.125" style="11" customWidth="1"/>
    <col min="2565" max="2565" width="12.75" style="11" customWidth="1"/>
    <col min="2566" max="2598" width="3" style="11" customWidth="1"/>
    <col min="2599" max="2640" width="3.125" style="11" customWidth="1"/>
    <col min="2641" max="2816" width="9" style="11"/>
    <col min="2817" max="2817" width="4" style="11" customWidth="1"/>
    <col min="2818" max="2818" width="6.375" style="11" customWidth="1"/>
    <col min="2819" max="2819" width="10.625" style="11" customWidth="1"/>
    <col min="2820" max="2820" width="5.125" style="11" customWidth="1"/>
    <col min="2821" max="2821" width="12.75" style="11" customWidth="1"/>
    <col min="2822" max="2854" width="3" style="11" customWidth="1"/>
    <col min="2855" max="2896" width="3.125" style="11" customWidth="1"/>
    <col min="2897" max="3072" width="9" style="11"/>
    <col min="3073" max="3073" width="4" style="11" customWidth="1"/>
    <col min="3074" max="3074" width="6.375" style="11" customWidth="1"/>
    <col min="3075" max="3075" width="10.625" style="11" customWidth="1"/>
    <col min="3076" max="3076" width="5.125" style="11" customWidth="1"/>
    <col min="3077" max="3077" width="12.75" style="11" customWidth="1"/>
    <col min="3078" max="3110" width="3" style="11" customWidth="1"/>
    <col min="3111" max="3152" width="3.125" style="11" customWidth="1"/>
    <col min="3153" max="3328" width="9" style="11"/>
    <col min="3329" max="3329" width="4" style="11" customWidth="1"/>
    <col min="3330" max="3330" width="6.375" style="11" customWidth="1"/>
    <col min="3331" max="3331" width="10.625" style="11" customWidth="1"/>
    <col min="3332" max="3332" width="5.125" style="11" customWidth="1"/>
    <col min="3333" max="3333" width="12.75" style="11" customWidth="1"/>
    <col min="3334" max="3366" width="3" style="11" customWidth="1"/>
    <col min="3367" max="3408" width="3.125" style="11" customWidth="1"/>
    <col min="3409" max="3584" width="9" style="11"/>
    <col min="3585" max="3585" width="4" style="11" customWidth="1"/>
    <col min="3586" max="3586" width="6.375" style="11" customWidth="1"/>
    <col min="3587" max="3587" width="10.625" style="11" customWidth="1"/>
    <col min="3588" max="3588" width="5.125" style="11" customWidth="1"/>
    <col min="3589" max="3589" width="12.75" style="11" customWidth="1"/>
    <col min="3590" max="3622" width="3" style="11" customWidth="1"/>
    <col min="3623" max="3664" width="3.125" style="11" customWidth="1"/>
    <col min="3665" max="3840" width="9" style="11"/>
    <col min="3841" max="3841" width="4" style="11" customWidth="1"/>
    <col min="3842" max="3842" width="6.375" style="11" customWidth="1"/>
    <col min="3843" max="3843" width="10.625" style="11" customWidth="1"/>
    <col min="3844" max="3844" width="5.125" style="11" customWidth="1"/>
    <col min="3845" max="3845" width="12.75" style="11" customWidth="1"/>
    <col min="3846" max="3878" width="3" style="11" customWidth="1"/>
    <col min="3879" max="3920" width="3.125" style="11" customWidth="1"/>
    <col min="3921" max="4096" width="9" style="11"/>
    <col min="4097" max="4097" width="4" style="11" customWidth="1"/>
    <col min="4098" max="4098" width="6.375" style="11" customWidth="1"/>
    <col min="4099" max="4099" width="10.625" style="11" customWidth="1"/>
    <col min="4100" max="4100" width="5.125" style="11" customWidth="1"/>
    <col min="4101" max="4101" width="12.75" style="11" customWidth="1"/>
    <col min="4102" max="4134" width="3" style="11" customWidth="1"/>
    <col min="4135" max="4176" width="3.125" style="11" customWidth="1"/>
    <col min="4177" max="4352" width="9" style="11"/>
    <col min="4353" max="4353" width="4" style="11" customWidth="1"/>
    <col min="4354" max="4354" width="6.375" style="11" customWidth="1"/>
    <col min="4355" max="4355" width="10.625" style="11" customWidth="1"/>
    <col min="4356" max="4356" width="5.125" style="11" customWidth="1"/>
    <col min="4357" max="4357" width="12.75" style="11" customWidth="1"/>
    <col min="4358" max="4390" width="3" style="11" customWidth="1"/>
    <col min="4391" max="4432" width="3.125" style="11" customWidth="1"/>
    <col min="4433" max="4608" width="9" style="11"/>
    <col min="4609" max="4609" width="4" style="11" customWidth="1"/>
    <col min="4610" max="4610" width="6.375" style="11" customWidth="1"/>
    <col min="4611" max="4611" width="10.625" style="11" customWidth="1"/>
    <col min="4612" max="4612" width="5.125" style="11" customWidth="1"/>
    <col min="4613" max="4613" width="12.75" style="11" customWidth="1"/>
    <col min="4614" max="4646" width="3" style="11" customWidth="1"/>
    <col min="4647" max="4688" width="3.125" style="11" customWidth="1"/>
    <col min="4689" max="4864" width="9" style="11"/>
    <col min="4865" max="4865" width="4" style="11" customWidth="1"/>
    <col min="4866" max="4866" width="6.375" style="11" customWidth="1"/>
    <col min="4867" max="4867" width="10.625" style="11" customWidth="1"/>
    <col min="4868" max="4868" width="5.125" style="11" customWidth="1"/>
    <col min="4869" max="4869" width="12.75" style="11" customWidth="1"/>
    <col min="4870" max="4902" width="3" style="11" customWidth="1"/>
    <col min="4903" max="4944" width="3.125" style="11" customWidth="1"/>
    <col min="4945" max="5120" width="9" style="11"/>
    <col min="5121" max="5121" width="4" style="11" customWidth="1"/>
    <col min="5122" max="5122" width="6.375" style="11" customWidth="1"/>
    <col min="5123" max="5123" width="10.625" style="11" customWidth="1"/>
    <col min="5124" max="5124" width="5.125" style="11" customWidth="1"/>
    <col min="5125" max="5125" width="12.75" style="11" customWidth="1"/>
    <col min="5126" max="5158" width="3" style="11" customWidth="1"/>
    <col min="5159" max="5200" width="3.125" style="11" customWidth="1"/>
    <col min="5201" max="5376" width="9" style="11"/>
    <col min="5377" max="5377" width="4" style="11" customWidth="1"/>
    <col min="5378" max="5378" width="6.375" style="11" customWidth="1"/>
    <col min="5379" max="5379" width="10.625" style="11" customWidth="1"/>
    <col min="5380" max="5380" width="5.125" style="11" customWidth="1"/>
    <col min="5381" max="5381" width="12.75" style="11" customWidth="1"/>
    <col min="5382" max="5414" width="3" style="11" customWidth="1"/>
    <col min="5415" max="5456" width="3.125" style="11" customWidth="1"/>
    <col min="5457" max="5632" width="9" style="11"/>
    <col min="5633" max="5633" width="4" style="11" customWidth="1"/>
    <col min="5634" max="5634" width="6.375" style="11" customWidth="1"/>
    <col min="5635" max="5635" width="10.625" style="11" customWidth="1"/>
    <col min="5636" max="5636" width="5.125" style="11" customWidth="1"/>
    <col min="5637" max="5637" width="12.75" style="11" customWidth="1"/>
    <col min="5638" max="5670" width="3" style="11" customWidth="1"/>
    <col min="5671" max="5712" width="3.125" style="11" customWidth="1"/>
    <col min="5713" max="5888" width="9" style="11"/>
    <col min="5889" max="5889" width="4" style="11" customWidth="1"/>
    <col min="5890" max="5890" width="6.375" style="11" customWidth="1"/>
    <col min="5891" max="5891" width="10.625" style="11" customWidth="1"/>
    <col min="5892" max="5892" width="5.125" style="11" customWidth="1"/>
    <col min="5893" max="5893" width="12.75" style="11" customWidth="1"/>
    <col min="5894" max="5926" width="3" style="11" customWidth="1"/>
    <col min="5927" max="5968" width="3.125" style="11" customWidth="1"/>
    <col min="5969" max="6144" width="9" style="11"/>
    <col min="6145" max="6145" width="4" style="11" customWidth="1"/>
    <col min="6146" max="6146" width="6.375" style="11" customWidth="1"/>
    <col min="6147" max="6147" width="10.625" style="11" customWidth="1"/>
    <col min="6148" max="6148" width="5.125" style="11" customWidth="1"/>
    <col min="6149" max="6149" width="12.75" style="11" customWidth="1"/>
    <col min="6150" max="6182" width="3" style="11" customWidth="1"/>
    <col min="6183" max="6224" width="3.125" style="11" customWidth="1"/>
    <col min="6225" max="6400" width="9" style="11"/>
    <col min="6401" max="6401" width="4" style="11" customWidth="1"/>
    <col min="6402" max="6402" width="6.375" style="11" customWidth="1"/>
    <col min="6403" max="6403" width="10.625" style="11" customWidth="1"/>
    <col min="6404" max="6404" width="5.125" style="11" customWidth="1"/>
    <col min="6405" max="6405" width="12.75" style="11" customWidth="1"/>
    <col min="6406" max="6438" width="3" style="11" customWidth="1"/>
    <col min="6439" max="6480" width="3.125" style="11" customWidth="1"/>
    <col min="6481" max="6656" width="9" style="11"/>
    <col min="6657" max="6657" width="4" style="11" customWidth="1"/>
    <col min="6658" max="6658" width="6.375" style="11" customWidth="1"/>
    <col min="6659" max="6659" width="10.625" style="11" customWidth="1"/>
    <col min="6660" max="6660" width="5.125" style="11" customWidth="1"/>
    <col min="6661" max="6661" width="12.75" style="11" customWidth="1"/>
    <col min="6662" max="6694" width="3" style="11" customWidth="1"/>
    <col min="6695" max="6736" width="3.125" style="11" customWidth="1"/>
    <col min="6737" max="6912" width="9" style="11"/>
    <col min="6913" max="6913" width="4" style="11" customWidth="1"/>
    <col min="6914" max="6914" width="6.375" style="11" customWidth="1"/>
    <col min="6915" max="6915" width="10.625" style="11" customWidth="1"/>
    <col min="6916" max="6916" width="5.125" style="11" customWidth="1"/>
    <col min="6917" max="6917" width="12.75" style="11" customWidth="1"/>
    <col min="6918" max="6950" width="3" style="11" customWidth="1"/>
    <col min="6951" max="6992" width="3.125" style="11" customWidth="1"/>
    <col min="6993" max="7168" width="9" style="11"/>
    <col min="7169" max="7169" width="4" style="11" customWidth="1"/>
    <col min="7170" max="7170" width="6.375" style="11" customWidth="1"/>
    <col min="7171" max="7171" width="10.625" style="11" customWidth="1"/>
    <col min="7172" max="7172" width="5.125" style="11" customWidth="1"/>
    <col min="7173" max="7173" width="12.75" style="11" customWidth="1"/>
    <col min="7174" max="7206" width="3" style="11" customWidth="1"/>
    <col min="7207" max="7248" width="3.125" style="11" customWidth="1"/>
    <col min="7249" max="7424" width="9" style="11"/>
    <col min="7425" max="7425" width="4" style="11" customWidth="1"/>
    <col min="7426" max="7426" width="6.375" style="11" customWidth="1"/>
    <col min="7427" max="7427" width="10.625" style="11" customWidth="1"/>
    <col min="7428" max="7428" width="5.125" style="11" customWidth="1"/>
    <col min="7429" max="7429" width="12.75" style="11" customWidth="1"/>
    <col min="7430" max="7462" width="3" style="11" customWidth="1"/>
    <col min="7463" max="7504" width="3.125" style="11" customWidth="1"/>
    <col min="7505" max="7680" width="9" style="11"/>
    <col min="7681" max="7681" width="4" style="11" customWidth="1"/>
    <col min="7682" max="7682" width="6.375" style="11" customWidth="1"/>
    <col min="7683" max="7683" width="10.625" style="11" customWidth="1"/>
    <col min="7684" max="7684" width="5.125" style="11" customWidth="1"/>
    <col min="7685" max="7685" width="12.75" style="11" customWidth="1"/>
    <col min="7686" max="7718" width="3" style="11" customWidth="1"/>
    <col min="7719" max="7760" width="3.125" style="11" customWidth="1"/>
    <col min="7761" max="7936" width="9" style="11"/>
    <col min="7937" max="7937" width="4" style="11" customWidth="1"/>
    <col min="7938" max="7938" width="6.375" style="11" customWidth="1"/>
    <col min="7939" max="7939" width="10.625" style="11" customWidth="1"/>
    <col min="7940" max="7940" width="5.125" style="11" customWidth="1"/>
    <col min="7941" max="7941" width="12.75" style="11" customWidth="1"/>
    <col min="7942" max="7974" width="3" style="11" customWidth="1"/>
    <col min="7975" max="8016" width="3.125" style="11" customWidth="1"/>
    <col min="8017" max="8192" width="9" style="11"/>
    <col min="8193" max="8193" width="4" style="11" customWidth="1"/>
    <col min="8194" max="8194" width="6.375" style="11" customWidth="1"/>
    <col min="8195" max="8195" width="10.625" style="11" customWidth="1"/>
    <col min="8196" max="8196" width="5.125" style="11" customWidth="1"/>
    <col min="8197" max="8197" width="12.75" style="11" customWidth="1"/>
    <col min="8198" max="8230" width="3" style="11" customWidth="1"/>
    <col min="8231" max="8272" width="3.125" style="11" customWidth="1"/>
    <col min="8273" max="8448" width="9" style="11"/>
    <col min="8449" max="8449" width="4" style="11" customWidth="1"/>
    <col min="8450" max="8450" width="6.375" style="11" customWidth="1"/>
    <col min="8451" max="8451" width="10.625" style="11" customWidth="1"/>
    <col min="8452" max="8452" width="5.125" style="11" customWidth="1"/>
    <col min="8453" max="8453" width="12.75" style="11" customWidth="1"/>
    <col min="8454" max="8486" width="3" style="11" customWidth="1"/>
    <col min="8487" max="8528" width="3.125" style="11" customWidth="1"/>
    <col min="8529" max="8704" width="9" style="11"/>
    <col min="8705" max="8705" width="4" style="11" customWidth="1"/>
    <col min="8706" max="8706" width="6.375" style="11" customWidth="1"/>
    <col min="8707" max="8707" width="10.625" style="11" customWidth="1"/>
    <col min="8708" max="8708" width="5.125" style="11" customWidth="1"/>
    <col min="8709" max="8709" width="12.75" style="11" customWidth="1"/>
    <col min="8710" max="8742" width="3" style="11" customWidth="1"/>
    <col min="8743" max="8784" width="3.125" style="11" customWidth="1"/>
    <col min="8785" max="8960" width="9" style="11"/>
    <col min="8961" max="8961" width="4" style="11" customWidth="1"/>
    <col min="8962" max="8962" width="6.375" style="11" customWidth="1"/>
    <col min="8963" max="8963" width="10.625" style="11" customWidth="1"/>
    <col min="8964" max="8964" width="5.125" style="11" customWidth="1"/>
    <col min="8965" max="8965" width="12.75" style="11" customWidth="1"/>
    <col min="8966" max="8998" width="3" style="11" customWidth="1"/>
    <col min="8999" max="9040" width="3.125" style="11" customWidth="1"/>
    <col min="9041" max="9216" width="9" style="11"/>
    <col min="9217" max="9217" width="4" style="11" customWidth="1"/>
    <col min="9218" max="9218" width="6.375" style="11" customWidth="1"/>
    <col min="9219" max="9219" width="10.625" style="11" customWidth="1"/>
    <col min="9220" max="9220" width="5.125" style="11" customWidth="1"/>
    <col min="9221" max="9221" width="12.75" style="11" customWidth="1"/>
    <col min="9222" max="9254" width="3" style="11" customWidth="1"/>
    <col min="9255" max="9296" width="3.125" style="11" customWidth="1"/>
    <col min="9297" max="9472" width="9" style="11"/>
    <col min="9473" max="9473" width="4" style="11" customWidth="1"/>
    <col min="9474" max="9474" width="6.375" style="11" customWidth="1"/>
    <col min="9475" max="9475" width="10.625" style="11" customWidth="1"/>
    <col min="9476" max="9476" width="5.125" style="11" customWidth="1"/>
    <col min="9477" max="9477" width="12.75" style="11" customWidth="1"/>
    <col min="9478" max="9510" width="3" style="11" customWidth="1"/>
    <col min="9511" max="9552" width="3.125" style="11" customWidth="1"/>
    <col min="9553" max="9728" width="9" style="11"/>
    <col min="9729" max="9729" width="4" style="11" customWidth="1"/>
    <col min="9730" max="9730" width="6.375" style="11" customWidth="1"/>
    <col min="9731" max="9731" width="10.625" style="11" customWidth="1"/>
    <col min="9732" max="9732" width="5.125" style="11" customWidth="1"/>
    <col min="9733" max="9733" width="12.75" style="11" customWidth="1"/>
    <col min="9734" max="9766" width="3" style="11" customWidth="1"/>
    <col min="9767" max="9808" width="3.125" style="11" customWidth="1"/>
    <col min="9809" max="9984" width="9" style="11"/>
    <col min="9985" max="9985" width="4" style="11" customWidth="1"/>
    <col min="9986" max="9986" width="6.375" style="11" customWidth="1"/>
    <col min="9987" max="9987" width="10.625" style="11" customWidth="1"/>
    <col min="9988" max="9988" width="5.125" style="11" customWidth="1"/>
    <col min="9989" max="9989" width="12.75" style="11" customWidth="1"/>
    <col min="9990" max="10022" width="3" style="11" customWidth="1"/>
    <col min="10023" max="10064" width="3.125" style="11" customWidth="1"/>
    <col min="10065" max="10240" width="9" style="11"/>
    <col min="10241" max="10241" width="4" style="11" customWidth="1"/>
    <col min="10242" max="10242" width="6.375" style="11" customWidth="1"/>
    <col min="10243" max="10243" width="10.625" style="11" customWidth="1"/>
    <col min="10244" max="10244" width="5.125" style="11" customWidth="1"/>
    <col min="10245" max="10245" width="12.75" style="11" customWidth="1"/>
    <col min="10246" max="10278" width="3" style="11" customWidth="1"/>
    <col min="10279" max="10320" width="3.125" style="11" customWidth="1"/>
    <col min="10321" max="10496" width="9" style="11"/>
    <col min="10497" max="10497" width="4" style="11" customWidth="1"/>
    <col min="10498" max="10498" width="6.375" style="11" customWidth="1"/>
    <col min="10499" max="10499" width="10.625" style="11" customWidth="1"/>
    <col min="10500" max="10500" width="5.125" style="11" customWidth="1"/>
    <col min="10501" max="10501" width="12.75" style="11" customWidth="1"/>
    <col min="10502" max="10534" width="3" style="11" customWidth="1"/>
    <col min="10535" max="10576" width="3.125" style="11" customWidth="1"/>
    <col min="10577" max="10752" width="9" style="11"/>
    <col min="10753" max="10753" width="4" style="11" customWidth="1"/>
    <col min="10754" max="10754" width="6.375" style="11" customWidth="1"/>
    <col min="10755" max="10755" width="10.625" style="11" customWidth="1"/>
    <col min="10756" max="10756" width="5.125" style="11" customWidth="1"/>
    <col min="10757" max="10757" width="12.75" style="11" customWidth="1"/>
    <col min="10758" max="10790" width="3" style="11" customWidth="1"/>
    <col min="10791" max="10832" width="3.125" style="11" customWidth="1"/>
    <col min="10833" max="11008" width="9" style="11"/>
    <col min="11009" max="11009" width="4" style="11" customWidth="1"/>
    <col min="11010" max="11010" width="6.375" style="11" customWidth="1"/>
    <col min="11011" max="11011" width="10.625" style="11" customWidth="1"/>
    <col min="11012" max="11012" width="5.125" style="11" customWidth="1"/>
    <col min="11013" max="11013" width="12.75" style="11" customWidth="1"/>
    <col min="11014" max="11046" width="3" style="11" customWidth="1"/>
    <col min="11047" max="11088" width="3.125" style="11" customWidth="1"/>
    <col min="11089" max="11264" width="9" style="11"/>
    <col min="11265" max="11265" width="4" style="11" customWidth="1"/>
    <col min="11266" max="11266" width="6.375" style="11" customWidth="1"/>
    <col min="11267" max="11267" width="10.625" style="11" customWidth="1"/>
    <col min="11268" max="11268" width="5.125" style="11" customWidth="1"/>
    <col min="11269" max="11269" width="12.75" style="11" customWidth="1"/>
    <col min="11270" max="11302" width="3" style="11" customWidth="1"/>
    <col min="11303" max="11344" width="3.125" style="11" customWidth="1"/>
    <col min="11345" max="11520" width="9" style="11"/>
    <col min="11521" max="11521" width="4" style="11" customWidth="1"/>
    <col min="11522" max="11522" width="6.375" style="11" customWidth="1"/>
    <col min="11523" max="11523" width="10.625" style="11" customWidth="1"/>
    <col min="11524" max="11524" width="5.125" style="11" customWidth="1"/>
    <col min="11525" max="11525" width="12.75" style="11" customWidth="1"/>
    <col min="11526" max="11558" width="3" style="11" customWidth="1"/>
    <col min="11559" max="11600" width="3.125" style="11" customWidth="1"/>
    <col min="11601" max="11776" width="9" style="11"/>
    <col min="11777" max="11777" width="4" style="11" customWidth="1"/>
    <col min="11778" max="11778" width="6.375" style="11" customWidth="1"/>
    <col min="11779" max="11779" width="10.625" style="11" customWidth="1"/>
    <col min="11780" max="11780" width="5.125" style="11" customWidth="1"/>
    <col min="11781" max="11781" width="12.75" style="11" customWidth="1"/>
    <col min="11782" max="11814" width="3" style="11" customWidth="1"/>
    <col min="11815" max="11856" width="3.125" style="11" customWidth="1"/>
    <col min="11857" max="12032" width="9" style="11"/>
    <col min="12033" max="12033" width="4" style="11" customWidth="1"/>
    <col min="12034" max="12034" width="6.375" style="11" customWidth="1"/>
    <col min="12035" max="12035" width="10.625" style="11" customWidth="1"/>
    <col min="12036" max="12036" width="5.125" style="11" customWidth="1"/>
    <col min="12037" max="12037" width="12.75" style="11" customWidth="1"/>
    <col min="12038" max="12070" width="3" style="11" customWidth="1"/>
    <col min="12071" max="12112" width="3.125" style="11" customWidth="1"/>
    <col min="12113" max="12288" width="9" style="11"/>
    <col min="12289" max="12289" width="4" style="11" customWidth="1"/>
    <col min="12290" max="12290" width="6.375" style="11" customWidth="1"/>
    <col min="12291" max="12291" width="10.625" style="11" customWidth="1"/>
    <col min="12292" max="12292" width="5.125" style="11" customWidth="1"/>
    <col min="12293" max="12293" width="12.75" style="11" customWidth="1"/>
    <col min="12294" max="12326" width="3" style="11" customWidth="1"/>
    <col min="12327" max="12368" width="3.125" style="11" customWidth="1"/>
    <col min="12369" max="12544" width="9" style="11"/>
    <col min="12545" max="12545" width="4" style="11" customWidth="1"/>
    <col min="12546" max="12546" width="6.375" style="11" customWidth="1"/>
    <col min="12547" max="12547" width="10.625" style="11" customWidth="1"/>
    <col min="12548" max="12548" width="5.125" style="11" customWidth="1"/>
    <col min="12549" max="12549" width="12.75" style="11" customWidth="1"/>
    <col min="12550" max="12582" width="3" style="11" customWidth="1"/>
    <col min="12583" max="12624" width="3.125" style="11" customWidth="1"/>
    <col min="12625" max="12800" width="9" style="11"/>
    <col min="12801" max="12801" width="4" style="11" customWidth="1"/>
    <col min="12802" max="12802" width="6.375" style="11" customWidth="1"/>
    <col min="12803" max="12803" width="10.625" style="11" customWidth="1"/>
    <col min="12804" max="12804" width="5.125" style="11" customWidth="1"/>
    <col min="12805" max="12805" width="12.75" style="11" customWidth="1"/>
    <col min="12806" max="12838" width="3" style="11" customWidth="1"/>
    <col min="12839" max="12880" width="3.125" style="11" customWidth="1"/>
    <col min="12881" max="13056" width="9" style="11"/>
    <col min="13057" max="13057" width="4" style="11" customWidth="1"/>
    <col min="13058" max="13058" width="6.375" style="11" customWidth="1"/>
    <col min="13059" max="13059" width="10.625" style="11" customWidth="1"/>
    <col min="13060" max="13060" width="5.125" style="11" customWidth="1"/>
    <col min="13061" max="13061" width="12.75" style="11" customWidth="1"/>
    <col min="13062" max="13094" width="3" style="11" customWidth="1"/>
    <col min="13095" max="13136" width="3.125" style="11" customWidth="1"/>
    <col min="13137" max="13312" width="9" style="11"/>
    <col min="13313" max="13313" width="4" style="11" customWidth="1"/>
    <col min="13314" max="13314" width="6.375" style="11" customWidth="1"/>
    <col min="13315" max="13315" width="10.625" style="11" customWidth="1"/>
    <col min="13316" max="13316" width="5.125" style="11" customWidth="1"/>
    <col min="13317" max="13317" width="12.75" style="11" customWidth="1"/>
    <col min="13318" max="13350" width="3" style="11" customWidth="1"/>
    <col min="13351" max="13392" width="3.125" style="11" customWidth="1"/>
    <col min="13393" max="13568" width="9" style="11"/>
    <col min="13569" max="13569" width="4" style="11" customWidth="1"/>
    <col min="13570" max="13570" width="6.375" style="11" customWidth="1"/>
    <col min="13571" max="13571" width="10.625" style="11" customWidth="1"/>
    <col min="13572" max="13572" width="5.125" style="11" customWidth="1"/>
    <col min="13573" max="13573" width="12.75" style="11" customWidth="1"/>
    <col min="13574" max="13606" width="3" style="11" customWidth="1"/>
    <col min="13607" max="13648" width="3.125" style="11" customWidth="1"/>
    <col min="13649" max="13824" width="9" style="11"/>
    <col min="13825" max="13825" width="4" style="11" customWidth="1"/>
    <col min="13826" max="13826" width="6.375" style="11" customWidth="1"/>
    <col min="13827" max="13827" width="10.625" style="11" customWidth="1"/>
    <col min="13828" max="13828" width="5.125" style="11" customWidth="1"/>
    <col min="13829" max="13829" width="12.75" style="11" customWidth="1"/>
    <col min="13830" max="13862" width="3" style="11" customWidth="1"/>
    <col min="13863" max="13904" width="3.125" style="11" customWidth="1"/>
    <col min="13905" max="14080" width="9" style="11"/>
    <col min="14081" max="14081" width="4" style="11" customWidth="1"/>
    <col min="14082" max="14082" width="6.375" style="11" customWidth="1"/>
    <col min="14083" max="14083" width="10.625" style="11" customWidth="1"/>
    <col min="14084" max="14084" width="5.125" style="11" customWidth="1"/>
    <col min="14085" max="14085" width="12.75" style="11" customWidth="1"/>
    <col min="14086" max="14118" width="3" style="11" customWidth="1"/>
    <col min="14119" max="14160" width="3.125" style="11" customWidth="1"/>
    <col min="14161" max="14336" width="9" style="11"/>
    <col min="14337" max="14337" width="4" style="11" customWidth="1"/>
    <col min="14338" max="14338" width="6.375" style="11" customWidth="1"/>
    <col min="14339" max="14339" width="10.625" style="11" customWidth="1"/>
    <col min="14340" max="14340" width="5.125" style="11" customWidth="1"/>
    <col min="14341" max="14341" width="12.75" style="11" customWidth="1"/>
    <col min="14342" max="14374" width="3" style="11" customWidth="1"/>
    <col min="14375" max="14416" width="3.125" style="11" customWidth="1"/>
    <col min="14417" max="14592" width="9" style="11"/>
    <col min="14593" max="14593" width="4" style="11" customWidth="1"/>
    <col min="14594" max="14594" width="6.375" style="11" customWidth="1"/>
    <col min="14595" max="14595" width="10.625" style="11" customWidth="1"/>
    <col min="14596" max="14596" width="5.125" style="11" customWidth="1"/>
    <col min="14597" max="14597" width="12.75" style="11" customWidth="1"/>
    <col min="14598" max="14630" width="3" style="11" customWidth="1"/>
    <col min="14631" max="14672" width="3.125" style="11" customWidth="1"/>
    <col min="14673" max="14848" width="9" style="11"/>
    <col min="14849" max="14849" width="4" style="11" customWidth="1"/>
    <col min="14850" max="14850" width="6.375" style="11" customWidth="1"/>
    <col min="14851" max="14851" width="10.625" style="11" customWidth="1"/>
    <col min="14852" max="14852" width="5.125" style="11" customWidth="1"/>
    <col min="14853" max="14853" width="12.75" style="11" customWidth="1"/>
    <col min="14854" max="14886" width="3" style="11" customWidth="1"/>
    <col min="14887" max="14928" width="3.125" style="11" customWidth="1"/>
    <col min="14929" max="15104" width="9" style="11"/>
    <col min="15105" max="15105" width="4" style="11" customWidth="1"/>
    <col min="15106" max="15106" width="6.375" style="11" customWidth="1"/>
    <col min="15107" max="15107" width="10.625" style="11" customWidth="1"/>
    <col min="15108" max="15108" width="5.125" style="11" customWidth="1"/>
    <col min="15109" max="15109" width="12.75" style="11" customWidth="1"/>
    <col min="15110" max="15142" width="3" style="11" customWidth="1"/>
    <col min="15143" max="15184" width="3.125" style="11" customWidth="1"/>
    <col min="15185" max="15360" width="9" style="11"/>
    <col min="15361" max="15361" width="4" style="11" customWidth="1"/>
    <col min="15362" max="15362" width="6.375" style="11" customWidth="1"/>
    <col min="15363" max="15363" width="10.625" style="11" customWidth="1"/>
    <col min="15364" max="15364" width="5.125" style="11" customWidth="1"/>
    <col min="15365" max="15365" width="12.75" style="11" customWidth="1"/>
    <col min="15366" max="15398" width="3" style="11" customWidth="1"/>
    <col min="15399" max="15440" width="3.125" style="11" customWidth="1"/>
    <col min="15441" max="15616" width="9" style="11"/>
    <col min="15617" max="15617" width="4" style="11" customWidth="1"/>
    <col min="15618" max="15618" width="6.375" style="11" customWidth="1"/>
    <col min="15619" max="15619" width="10.625" style="11" customWidth="1"/>
    <col min="15620" max="15620" width="5.125" style="11" customWidth="1"/>
    <col min="15621" max="15621" width="12.75" style="11" customWidth="1"/>
    <col min="15622" max="15654" width="3" style="11" customWidth="1"/>
    <col min="15655" max="15696" width="3.125" style="11" customWidth="1"/>
    <col min="15697" max="15872" width="9" style="11"/>
    <col min="15873" max="15873" width="4" style="11" customWidth="1"/>
    <col min="15874" max="15874" width="6.375" style="11" customWidth="1"/>
    <col min="15875" max="15875" width="10.625" style="11" customWidth="1"/>
    <col min="15876" max="15876" width="5.125" style="11" customWidth="1"/>
    <col min="15877" max="15877" width="12.75" style="11" customWidth="1"/>
    <col min="15878" max="15910" width="3" style="11" customWidth="1"/>
    <col min="15911" max="15952" width="3.125" style="11" customWidth="1"/>
    <col min="15953" max="16128" width="9" style="11"/>
    <col min="16129" max="16129" width="4" style="11" customWidth="1"/>
    <col min="16130" max="16130" width="6.375" style="11" customWidth="1"/>
    <col min="16131" max="16131" width="10.625" style="11" customWidth="1"/>
    <col min="16132" max="16132" width="5.125" style="11" customWidth="1"/>
    <col min="16133" max="16133" width="12.75" style="11" customWidth="1"/>
    <col min="16134" max="16166" width="3" style="11" customWidth="1"/>
    <col min="16167" max="16208" width="3.125" style="11" customWidth="1"/>
    <col min="16209" max="16384" width="9" style="11"/>
  </cols>
  <sheetData>
    <row r="1" spans="1:80" ht="17.25" customHeight="1" x14ac:dyDescent="0.55000000000000004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</row>
    <row r="2" spans="1:80" s="33" customFormat="1" ht="21" customHeight="1" x14ac:dyDescent="0.55000000000000004">
      <c r="A2" s="199" t="s">
        <v>63</v>
      </c>
      <c r="B2" s="201" t="s">
        <v>3</v>
      </c>
      <c r="C2" s="203" t="s">
        <v>64</v>
      </c>
      <c r="D2" s="199" t="s">
        <v>12</v>
      </c>
      <c r="E2" s="203" t="s">
        <v>143</v>
      </c>
      <c r="F2" s="197" t="s">
        <v>83</v>
      </c>
      <c r="G2" s="198"/>
      <c r="H2" s="198"/>
      <c r="I2" s="197" t="s">
        <v>84</v>
      </c>
      <c r="J2" s="198"/>
      <c r="K2" s="198"/>
      <c r="L2" s="197" t="s">
        <v>85</v>
      </c>
      <c r="M2" s="198"/>
      <c r="N2" s="198"/>
      <c r="O2" s="197" t="s">
        <v>86</v>
      </c>
      <c r="P2" s="198"/>
      <c r="Q2" s="198"/>
      <c r="R2" s="197" t="s">
        <v>87</v>
      </c>
      <c r="S2" s="198"/>
      <c r="T2" s="198"/>
      <c r="U2" s="207" t="s">
        <v>88</v>
      </c>
      <c r="V2" s="207"/>
      <c r="W2" s="207"/>
      <c r="X2" s="207" t="s">
        <v>89</v>
      </c>
      <c r="Y2" s="207"/>
      <c r="Z2" s="207"/>
      <c r="AA2" s="207" t="s">
        <v>90</v>
      </c>
      <c r="AB2" s="207"/>
      <c r="AC2" s="207"/>
      <c r="AD2" s="207" t="s">
        <v>91</v>
      </c>
      <c r="AE2" s="207"/>
      <c r="AF2" s="207"/>
      <c r="AG2" s="207" t="s">
        <v>92</v>
      </c>
      <c r="AH2" s="207"/>
      <c r="AI2" s="207"/>
      <c r="AJ2" s="207" t="s">
        <v>93</v>
      </c>
      <c r="AK2" s="207"/>
      <c r="AL2" s="207"/>
      <c r="AM2" s="207" t="s">
        <v>94</v>
      </c>
      <c r="AN2" s="207"/>
      <c r="AO2" s="207"/>
      <c r="AP2" s="206" t="s">
        <v>95</v>
      </c>
      <c r="AQ2" s="206"/>
      <c r="AR2" s="206"/>
      <c r="AS2" s="206" t="s">
        <v>96</v>
      </c>
      <c r="AT2" s="206"/>
      <c r="AU2" s="206"/>
      <c r="AV2" s="206" t="s">
        <v>97</v>
      </c>
      <c r="AW2" s="206"/>
      <c r="AX2" s="206"/>
      <c r="AY2" s="206" t="s">
        <v>98</v>
      </c>
      <c r="AZ2" s="206"/>
      <c r="BA2" s="206"/>
      <c r="BB2" s="206" t="s">
        <v>99</v>
      </c>
      <c r="BC2" s="206"/>
      <c r="BD2" s="206"/>
      <c r="BE2" s="206" t="s">
        <v>100</v>
      </c>
      <c r="BF2" s="206"/>
      <c r="BG2" s="206"/>
      <c r="BH2" s="206" t="s">
        <v>101</v>
      </c>
      <c r="BI2" s="206"/>
      <c r="BJ2" s="206"/>
      <c r="BK2" s="206" t="s">
        <v>144</v>
      </c>
      <c r="BL2" s="206"/>
      <c r="BM2" s="206"/>
      <c r="BN2" s="181" t="s">
        <v>103</v>
      </c>
      <c r="BO2" s="181"/>
      <c r="BP2" s="181"/>
      <c r="BQ2" s="181" t="s">
        <v>104</v>
      </c>
      <c r="BR2" s="181"/>
      <c r="BS2" s="181"/>
      <c r="BT2" s="181" t="s">
        <v>105</v>
      </c>
      <c r="BU2" s="181"/>
      <c r="BV2" s="181"/>
      <c r="BW2" s="181" t="s">
        <v>106</v>
      </c>
      <c r="BX2" s="181"/>
      <c r="BY2" s="181"/>
      <c r="BZ2" s="207" t="s">
        <v>71</v>
      </c>
      <c r="CA2" s="207"/>
      <c r="CB2" s="207"/>
    </row>
    <row r="3" spans="1:80" s="33" customFormat="1" x14ac:dyDescent="0.55000000000000004">
      <c r="A3" s="200"/>
      <c r="B3" s="202"/>
      <c r="C3" s="204"/>
      <c r="D3" s="205"/>
      <c r="E3" s="204"/>
      <c r="F3" s="125" t="s">
        <v>72</v>
      </c>
      <c r="G3" s="125" t="s">
        <v>73</v>
      </c>
      <c r="H3" s="125" t="s">
        <v>74</v>
      </c>
      <c r="I3" s="125" t="s">
        <v>72</v>
      </c>
      <c r="J3" s="125" t="s">
        <v>73</v>
      </c>
      <c r="K3" s="125" t="s">
        <v>74</v>
      </c>
      <c r="L3" s="125" t="s">
        <v>72</v>
      </c>
      <c r="M3" s="125" t="s">
        <v>73</v>
      </c>
      <c r="N3" s="125" t="s">
        <v>74</v>
      </c>
      <c r="O3" s="125" t="s">
        <v>72</v>
      </c>
      <c r="P3" s="125" t="s">
        <v>73</v>
      </c>
      <c r="Q3" s="125" t="s">
        <v>74</v>
      </c>
      <c r="R3" s="125" t="s">
        <v>72</v>
      </c>
      <c r="S3" s="125" t="s">
        <v>73</v>
      </c>
      <c r="T3" s="125" t="s">
        <v>74</v>
      </c>
      <c r="U3" s="125" t="s">
        <v>72</v>
      </c>
      <c r="V3" s="125" t="s">
        <v>73</v>
      </c>
      <c r="W3" s="125" t="s">
        <v>74</v>
      </c>
      <c r="X3" s="125" t="s">
        <v>72</v>
      </c>
      <c r="Y3" s="125" t="s">
        <v>73</v>
      </c>
      <c r="Z3" s="125" t="s">
        <v>74</v>
      </c>
      <c r="AA3" s="125" t="s">
        <v>72</v>
      </c>
      <c r="AB3" s="125" t="s">
        <v>73</v>
      </c>
      <c r="AC3" s="125" t="s">
        <v>74</v>
      </c>
      <c r="AD3" s="125" t="s">
        <v>72</v>
      </c>
      <c r="AE3" s="125" t="s">
        <v>73</v>
      </c>
      <c r="AF3" s="125" t="s">
        <v>74</v>
      </c>
      <c r="AG3" s="125" t="s">
        <v>72</v>
      </c>
      <c r="AH3" s="125" t="s">
        <v>73</v>
      </c>
      <c r="AI3" s="125" t="s">
        <v>74</v>
      </c>
      <c r="AJ3" s="125" t="s">
        <v>72</v>
      </c>
      <c r="AK3" s="125" t="s">
        <v>73</v>
      </c>
      <c r="AL3" s="125" t="s">
        <v>74</v>
      </c>
      <c r="AM3" s="125" t="s">
        <v>72</v>
      </c>
      <c r="AN3" s="125" t="s">
        <v>73</v>
      </c>
      <c r="AO3" s="125" t="s">
        <v>74</v>
      </c>
      <c r="AP3" s="126" t="s">
        <v>72</v>
      </c>
      <c r="AQ3" s="126" t="s">
        <v>73</v>
      </c>
      <c r="AR3" s="126" t="s">
        <v>74</v>
      </c>
      <c r="AS3" s="126" t="s">
        <v>72</v>
      </c>
      <c r="AT3" s="126" t="s">
        <v>73</v>
      </c>
      <c r="AU3" s="126" t="s">
        <v>74</v>
      </c>
      <c r="AV3" s="126" t="s">
        <v>72</v>
      </c>
      <c r="AW3" s="126" t="s">
        <v>73</v>
      </c>
      <c r="AX3" s="126" t="s">
        <v>74</v>
      </c>
      <c r="AY3" s="126" t="s">
        <v>72</v>
      </c>
      <c r="AZ3" s="126" t="s">
        <v>73</v>
      </c>
      <c r="BA3" s="126" t="s">
        <v>74</v>
      </c>
      <c r="BB3" s="126" t="s">
        <v>72</v>
      </c>
      <c r="BC3" s="126" t="s">
        <v>73</v>
      </c>
      <c r="BD3" s="126" t="s">
        <v>74</v>
      </c>
      <c r="BE3" s="126" t="s">
        <v>72</v>
      </c>
      <c r="BF3" s="126" t="s">
        <v>73</v>
      </c>
      <c r="BG3" s="126" t="s">
        <v>74</v>
      </c>
      <c r="BH3" s="126" t="s">
        <v>72</v>
      </c>
      <c r="BI3" s="126" t="s">
        <v>73</v>
      </c>
      <c r="BJ3" s="126" t="s">
        <v>74</v>
      </c>
      <c r="BK3" s="126" t="s">
        <v>72</v>
      </c>
      <c r="BL3" s="126" t="s">
        <v>73</v>
      </c>
      <c r="BM3" s="126" t="s">
        <v>74</v>
      </c>
      <c r="BN3" s="127" t="s">
        <v>72</v>
      </c>
      <c r="BO3" s="127" t="s">
        <v>73</v>
      </c>
      <c r="BP3" s="127" t="s">
        <v>74</v>
      </c>
      <c r="BQ3" s="127" t="s">
        <v>72</v>
      </c>
      <c r="BR3" s="127" t="s">
        <v>73</v>
      </c>
      <c r="BS3" s="127" t="s">
        <v>74</v>
      </c>
      <c r="BT3" s="127" t="s">
        <v>72</v>
      </c>
      <c r="BU3" s="127" t="s">
        <v>73</v>
      </c>
      <c r="BV3" s="127" t="s">
        <v>74</v>
      </c>
      <c r="BW3" s="127" t="s">
        <v>72</v>
      </c>
      <c r="BX3" s="127" t="s">
        <v>73</v>
      </c>
      <c r="BY3" s="127" t="s">
        <v>74</v>
      </c>
      <c r="BZ3" s="125" t="s">
        <v>72</v>
      </c>
      <c r="CA3" s="125" t="s">
        <v>73</v>
      </c>
      <c r="CB3" s="125" t="s">
        <v>74</v>
      </c>
    </row>
    <row r="4" spans="1:80" s="33" customFormat="1" x14ac:dyDescent="0.55000000000000004">
      <c r="A4" s="113"/>
      <c r="B4" s="9"/>
      <c r="C4" s="8" t="s">
        <v>156</v>
      </c>
      <c r="D4" s="96"/>
      <c r="E4" s="14" t="s">
        <v>145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3"/>
      <c r="CA4" s="43"/>
      <c r="CB4" s="43"/>
    </row>
    <row r="5" spans="1:80" s="33" customFormat="1" x14ac:dyDescent="0.55000000000000004">
      <c r="A5" s="115"/>
      <c r="B5" s="115"/>
      <c r="C5" s="115" t="s">
        <v>155</v>
      </c>
      <c r="D5" s="115"/>
      <c r="E5" s="20" t="s">
        <v>146</v>
      </c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6"/>
      <c r="CA5" s="46"/>
      <c r="CB5" s="46"/>
    </row>
    <row r="6" spans="1:80" s="33" customFormat="1" x14ac:dyDescent="0.55000000000000004">
      <c r="A6" s="115"/>
      <c r="B6" s="115"/>
      <c r="C6" s="115" t="s">
        <v>13</v>
      </c>
      <c r="D6" s="115"/>
      <c r="E6" s="20" t="s">
        <v>147</v>
      </c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6"/>
      <c r="CA6" s="46"/>
      <c r="CB6" s="46"/>
    </row>
    <row r="7" spans="1:80" s="33" customFormat="1" x14ac:dyDescent="0.55000000000000004">
      <c r="A7" s="115"/>
      <c r="B7" s="115"/>
      <c r="C7" s="115" t="s">
        <v>37</v>
      </c>
      <c r="D7" s="115"/>
      <c r="E7" s="20" t="s">
        <v>148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6"/>
      <c r="CA7" s="46"/>
      <c r="CB7" s="46"/>
    </row>
    <row r="8" spans="1:80" s="33" customFormat="1" x14ac:dyDescent="0.55000000000000004">
      <c r="A8" s="115"/>
      <c r="B8" s="115"/>
      <c r="C8" s="115"/>
      <c r="D8" s="115"/>
      <c r="E8" s="20" t="s">
        <v>149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6"/>
      <c r="CA8" s="46"/>
      <c r="CB8" s="46"/>
    </row>
    <row r="9" spans="1:80" s="33" customFormat="1" x14ac:dyDescent="0.55000000000000004">
      <c r="A9" s="115"/>
      <c r="B9" s="115"/>
      <c r="C9" s="115"/>
      <c r="D9" s="115"/>
      <c r="E9" s="20" t="s">
        <v>150</v>
      </c>
      <c r="F9" s="46">
        <f>F23+F37</f>
        <v>0</v>
      </c>
      <c r="G9" s="46">
        <f>G23+G37</f>
        <v>0</v>
      </c>
      <c r="H9" s="46">
        <f t="shared" ref="H9:BR9" si="0">H23+H37</f>
        <v>0</v>
      </c>
      <c r="I9" s="46">
        <f>I23+I37</f>
        <v>2</v>
      </c>
      <c r="J9" s="46">
        <f t="shared" si="0"/>
        <v>1</v>
      </c>
      <c r="K9" s="46">
        <f t="shared" si="0"/>
        <v>3</v>
      </c>
      <c r="L9" s="46">
        <f t="shared" si="0"/>
        <v>0</v>
      </c>
      <c r="M9" s="46">
        <f t="shared" si="0"/>
        <v>4</v>
      </c>
      <c r="N9" s="46">
        <f t="shared" si="0"/>
        <v>4</v>
      </c>
      <c r="O9" s="46">
        <f t="shared" si="0"/>
        <v>3</v>
      </c>
      <c r="P9" s="46">
        <f t="shared" si="0"/>
        <v>0</v>
      </c>
      <c r="Q9" s="46">
        <f t="shared" si="0"/>
        <v>3</v>
      </c>
      <c r="R9" s="46">
        <f t="shared" si="0"/>
        <v>5</v>
      </c>
      <c r="S9" s="46">
        <f t="shared" si="0"/>
        <v>5</v>
      </c>
      <c r="T9" s="46">
        <f t="shared" si="0"/>
        <v>10</v>
      </c>
      <c r="U9" s="46">
        <f t="shared" si="0"/>
        <v>1</v>
      </c>
      <c r="V9" s="46">
        <f t="shared" si="0"/>
        <v>1</v>
      </c>
      <c r="W9" s="46">
        <f t="shared" si="0"/>
        <v>2</v>
      </c>
      <c r="X9" s="46">
        <f t="shared" si="0"/>
        <v>0</v>
      </c>
      <c r="Y9" s="46">
        <f t="shared" si="0"/>
        <v>0</v>
      </c>
      <c r="Z9" s="46">
        <f t="shared" si="0"/>
        <v>0</v>
      </c>
      <c r="AA9" s="46">
        <f t="shared" si="0"/>
        <v>2</v>
      </c>
      <c r="AB9" s="46">
        <f t="shared" si="0"/>
        <v>2</v>
      </c>
      <c r="AC9" s="46">
        <f t="shared" si="0"/>
        <v>4</v>
      </c>
      <c r="AD9" s="46">
        <f t="shared" si="0"/>
        <v>4</v>
      </c>
      <c r="AE9" s="46">
        <f t="shared" si="0"/>
        <v>1</v>
      </c>
      <c r="AF9" s="46">
        <f t="shared" si="0"/>
        <v>5</v>
      </c>
      <c r="AG9" s="46">
        <f t="shared" si="0"/>
        <v>1</v>
      </c>
      <c r="AH9" s="46">
        <f t="shared" si="0"/>
        <v>0</v>
      </c>
      <c r="AI9" s="46">
        <f t="shared" si="0"/>
        <v>1</v>
      </c>
      <c r="AJ9" s="46">
        <f t="shared" si="0"/>
        <v>0</v>
      </c>
      <c r="AK9" s="46">
        <f t="shared" si="0"/>
        <v>0</v>
      </c>
      <c r="AL9" s="46">
        <f t="shared" si="0"/>
        <v>0</v>
      </c>
      <c r="AM9" s="46">
        <f t="shared" si="0"/>
        <v>8</v>
      </c>
      <c r="AN9" s="46">
        <f t="shared" si="0"/>
        <v>4</v>
      </c>
      <c r="AO9" s="46">
        <f t="shared" si="0"/>
        <v>12</v>
      </c>
      <c r="AP9" s="46">
        <f t="shared" si="0"/>
        <v>0</v>
      </c>
      <c r="AQ9" s="46">
        <f t="shared" si="0"/>
        <v>0</v>
      </c>
      <c r="AR9" s="46">
        <f t="shared" si="0"/>
        <v>0</v>
      </c>
      <c r="AS9" s="46">
        <f t="shared" si="0"/>
        <v>3</v>
      </c>
      <c r="AT9" s="46">
        <f t="shared" si="0"/>
        <v>4</v>
      </c>
      <c r="AU9" s="46">
        <f t="shared" si="0"/>
        <v>7</v>
      </c>
      <c r="AV9" s="46">
        <f t="shared" si="0"/>
        <v>1</v>
      </c>
      <c r="AW9" s="46">
        <f t="shared" si="0"/>
        <v>3</v>
      </c>
      <c r="AX9" s="46">
        <f t="shared" si="0"/>
        <v>4</v>
      </c>
      <c r="AY9" s="46">
        <f t="shared" si="0"/>
        <v>4</v>
      </c>
      <c r="AZ9" s="46">
        <f t="shared" si="0"/>
        <v>7</v>
      </c>
      <c r="BA9" s="46">
        <f t="shared" si="0"/>
        <v>11</v>
      </c>
      <c r="BB9" s="46">
        <f t="shared" si="0"/>
        <v>0</v>
      </c>
      <c r="BC9" s="46">
        <f t="shared" si="0"/>
        <v>0</v>
      </c>
      <c r="BD9" s="46">
        <f t="shared" si="0"/>
        <v>0</v>
      </c>
      <c r="BE9" s="46">
        <f t="shared" si="0"/>
        <v>1</v>
      </c>
      <c r="BF9" s="46">
        <f t="shared" si="0"/>
        <v>2</v>
      </c>
      <c r="BG9" s="46">
        <f t="shared" si="0"/>
        <v>3</v>
      </c>
      <c r="BH9" s="46">
        <f t="shared" si="0"/>
        <v>1</v>
      </c>
      <c r="BI9" s="46">
        <f t="shared" si="0"/>
        <v>0</v>
      </c>
      <c r="BJ9" s="46">
        <f t="shared" si="0"/>
        <v>1</v>
      </c>
      <c r="BK9" s="46">
        <f t="shared" si="0"/>
        <v>2</v>
      </c>
      <c r="BL9" s="46">
        <f t="shared" si="0"/>
        <v>2</v>
      </c>
      <c r="BM9" s="46">
        <f t="shared" si="0"/>
        <v>4</v>
      </c>
      <c r="BN9" s="46">
        <f t="shared" si="0"/>
        <v>0</v>
      </c>
      <c r="BO9" s="46">
        <f t="shared" si="0"/>
        <v>0</v>
      </c>
      <c r="BP9" s="46">
        <f t="shared" si="0"/>
        <v>0</v>
      </c>
      <c r="BQ9" s="46">
        <f t="shared" si="0"/>
        <v>0</v>
      </c>
      <c r="BR9" s="46">
        <f t="shared" si="0"/>
        <v>0</v>
      </c>
      <c r="BS9" s="46">
        <f t="shared" ref="BS9:CB9" si="1">BS23+BS37</f>
        <v>0</v>
      </c>
      <c r="BT9" s="46">
        <f t="shared" si="1"/>
        <v>0</v>
      </c>
      <c r="BU9" s="46">
        <f t="shared" si="1"/>
        <v>0</v>
      </c>
      <c r="BV9" s="46">
        <f t="shared" si="1"/>
        <v>0</v>
      </c>
      <c r="BW9" s="46">
        <f t="shared" si="1"/>
        <v>0</v>
      </c>
      <c r="BX9" s="46">
        <f t="shared" si="1"/>
        <v>0</v>
      </c>
      <c r="BY9" s="46">
        <f t="shared" si="1"/>
        <v>0</v>
      </c>
      <c r="BZ9" s="46">
        <f t="shared" si="1"/>
        <v>19</v>
      </c>
      <c r="CA9" s="46">
        <f t="shared" si="1"/>
        <v>18</v>
      </c>
      <c r="CB9" s="46">
        <f t="shared" si="1"/>
        <v>37</v>
      </c>
    </row>
    <row r="10" spans="1:80" s="33" customFormat="1" x14ac:dyDescent="0.55000000000000004">
      <c r="A10" s="115"/>
      <c r="B10" s="115"/>
      <c r="C10" s="115"/>
      <c r="D10" s="115"/>
      <c r="E10" s="20" t="s">
        <v>151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6"/>
      <c r="CA10" s="46"/>
      <c r="CB10" s="46"/>
    </row>
    <row r="11" spans="1:80" s="33" customFormat="1" x14ac:dyDescent="0.55000000000000004">
      <c r="A11" s="115"/>
      <c r="B11" s="115"/>
      <c r="C11" s="115"/>
      <c r="D11" s="115"/>
      <c r="E11" s="20" t="s">
        <v>152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6"/>
      <c r="CA11" s="46"/>
      <c r="CB11" s="46"/>
    </row>
    <row r="12" spans="1:80" s="33" customFormat="1" x14ac:dyDescent="0.55000000000000004">
      <c r="A12" s="115"/>
      <c r="B12" s="115"/>
      <c r="C12" s="115"/>
      <c r="D12" s="115"/>
      <c r="E12" s="20" t="s">
        <v>153</v>
      </c>
      <c r="F12" s="46">
        <f>F54</f>
        <v>0</v>
      </c>
      <c r="G12" s="46">
        <f t="shared" ref="G12:BR12" si="2">G54</f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46">
        <f t="shared" si="2"/>
        <v>0</v>
      </c>
      <c r="M12" s="46">
        <f t="shared" si="2"/>
        <v>0</v>
      </c>
      <c r="N12" s="46">
        <f t="shared" si="2"/>
        <v>0</v>
      </c>
      <c r="O12" s="46">
        <f t="shared" si="2"/>
        <v>0</v>
      </c>
      <c r="P12" s="46">
        <f t="shared" si="2"/>
        <v>0</v>
      </c>
      <c r="Q12" s="46">
        <f t="shared" si="2"/>
        <v>0</v>
      </c>
      <c r="R12" s="46">
        <f t="shared" si="2"/>
        <v>0</v>
      </c>
      <c r="S12" s="46">
        <f t="shared" si="2"/>
        <v>0</v>
      </c>
      <c r="T12" s="46">
        <f t="shared" si="2"/>
        <v>0</v>
      </c>
      <c r="U12" s="46">
        <f t="shared" si="2"/>
        <v>0</v>
      </c>
      <c r="V12" s="46">
        <f t="shared" si="2"/>
        <v>0</v>
      </c>
      <c r="W12" s="46">
        <f t="shared" si="2"/>
        <v>0</v>
      </c>
      <c r="X12" s="46">
        <f t="shared" si="2"/>
        <v>0</v>
      </c>
      <c r="Y12" s="46">
        <f t="shared" si="2"/>
        <v>0</v>
      </c>
      <c r="Z12" s="46">
        <f t="shared" si="2"/>
        <v>0</v>
      </c>
      <c r="AA12" s="46">
        <f t="shared" si="2"/>
        <v>0</v>
      </c>
      <c r="AB12" s="46">
        <f t="shared" si="2"/>
        <v>0</v>
      </c>
      <c r="AC12" s="46">
        <f t="shared" si="2"/>
        <v>0</v>
      </c>
      <c r="AD12" s="46">
        <f t="shared" si="2"/>
        <v>0</v>
      </c>
      <c r="AE12" s="46">
        <f t="shared" si="2"/>
        <v>0</v>
      </c>
      <c r="AF12" s="46">
        <f t="shared" si="2"/>
        <v>0</v>
      </c>
      <c r="AG12" s="46">
        <f t="shared" si="2"/>
        <v>0</v>
      </c>
      <c r="AH12" s="46">
        <f t="shared" si="2"/>
        <v>0</v>
      </c>
      <c r="AI12" s="46">
        <f t="shared" si="2"/>
        <v>0</v>
      </c>
      <c r="AJ12" s="46">
        <f t="shared" si="2"/>
        <v>0</v>
      </c>
      <c r="AK12" s="46">
        <f t="shared" si="2"/>
        <v>0</v>
      </c>
      <c r="AL12" s="46">
        <f t="shared" si="2"/>
        <v>0</v>
      </c>
      <c r="AM12" s="46">
        <f t="shared" si="2"/>
        <v>0</v>
      </c>
      <c r="AN12" s="46">
        <f t="shared" si="2"/>
        <v>0</v>
      </c>
      <c r="AO12" s="46">
        <f t="shared" si="2"/>
        <v>0</v>
      </c>
      <c r="AP12" s="46">
        <f t="shared" si="2"/>
        <v>1</v>
      </c>
      <c r="AQ12" s="46">
        <f t="shared" si="2"/>
        <v>2</v>
      </c>
      <c r="AR12" s="46">
        <f t="shared" si="2"/>
        <v>3</v>
      </c>
      <c r="AS12" s="46">
        <f t="shared" si="2"/>
        <v>1</v>
      </c>
      <c r="AT12" s="46">
        <f t="shared" si="2"/>
        <v>0</v>
      </c>
      <c r="AU12" s="46">
        <f t="shared" si="2"/>
        <v>1</v>
      </c>
      <c r="AV12" s="46">
        <f t="shared" si="2"/>
        <v>0</v>
      </c>
      <c r="AW12" s="46">
        <f t="shared" si="2"/>
        <v>1</v>
      </c>
      <c r="AX12" s="46">
        <f t="shared" si="2"/>
        <v>1</v>
      </c>
      <c r="AY12" s="46">
        <f t="shared" si="2"/>
        <v>2</v>
      </c>
      <c r="AZ12" s="46">
        <f t="shared" si="2"/>
        <v>3</v>
      </c>
      <c r="BA12" s="46">
        <f t="shared" si="2"/>
        <v>5</v>
      </c>
      <c r="BB12" s="46">
        <f t="shared" si="2"/>
        <v>5</v>
      </c>
      <c r="BC12" s="46">
        <f t="shared" si="2"/>
        <v>8</v>
      </c>
      <c r="BD12" s="46">
        <f t="shared" si="2"/>
        <v>14</v>
      </c>
      <c r="BE12" s="46">
        <f t="shared" si="2"/>
        <v>5</v>
      </c>
      <c r="BF12" s="46">
        <f t="shared" si="2"/>
        <v>2</v>
      </c>
      <c r="BG12" s="46">
        <f t="shared" si="2"/>
        <v>7</v>
      </c>
      <c r="BH12" s="46">
        <f t="shared" si="2"/>
        <v>0</v>
      </c>
      <c r="BI12" s="46">
        <f t="shared" si="2"/>
        <v>0</v>
      </c>
      <c r="BJ12" s="46">
        <f t="shared" si="2"/>
        <v>0</v>
      </c>
      <c r="BK12" s="46">
        <f t="shared" si="2"/>
        <v>10</v>
      </c>
      <c r="BL12" s="46">
        <f t="shared" si="2"/>
        <v>10</v>
      </c>
      <c r="BM12" s="46">
        <f t="shared" si="2"/>
        <v>21</v>
      </c>
      <c r="BN12" s="46">
        <f t="shared" si="2"/>
        <v>0</v>
      </c>
      <c r="BO12" s="46">
        <f t="shared" si="2"/>
        <v>0</v>
      </c>
      <c r="BP12" s="46">
        <f t="shared" si="2"/>
        <v>0</v>
      </c>
      <c r="BQ12" s="46">
        <f t="shared" si="2"/>
        <v>0</v>
      </c>
      <c r="BR12" s="46">
        <f t="shared" si="2"/>
        <v>0</v>
      </c>
      <c r="BS12" s="46">
        <f t="shared" ref="BS12:CB12" si="3">BS54</f>
        <v>0</v>
      </c>
      <c r="BT12" s="46">
        <f t="shared" si="3"/>
        <v>0</v>
      </c>
      <c r="BU12" s="46">
        <f t="shared" si="3"/>
        <v>0</v>
      </c>
      <c r="BV12" s="46">
        <f t="shared" si="3"/>
        <v>0</v>
      </c>
      <c r="BW12" s="46">
        <f t="shared" si="3"/>
        <v>0</v>
      </c>
      <c r="BX12" s="46">
        <f t="shared" si="3"/>
        <v>0</v>
      </c>
      <c r="BY12" s="46">
        <f t="shared" si="3"/>
        <v>0</v>
      </c>
      <c r="BZ12" s="46">
        <f t="shared" si="3"/>
        <v>12</v>
      </c>
      <c r="CA12" s="46">
        <f t="shared" si="3"/>
        <v>13</v>
      </c>
      <c r="CB12" s="46">
        <f t="shared" si="3"/>
        <v>26</v>
      </c>
    </row>
    <row r="13" spans="1:80" s="33" customFormat="1" x14ac:dyDescent="0.55000000000000004">
      <c r="A13" s="115"/>
      <c r="B13" s="115"/>
      <c r="C13" s="115"/>
      <c r="D13" s="115"/>
      <c r="E13" s="20" t="s">
        <v>154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6"/>
      <c r="CA13" s="46"/>
      <c r="CB13" s="46"/>
    </row>
    <row r="14" spans="1:80" s="33" customFormat="1" x14ac:dyDescent="0.55000000000000004">
      <c r="A14" s="128"/>
      <c r="B14" s="129"/>
      <c r="C14" s="130" t="s">
        <v>71</v>
      </c>
      <c r="D14" s="129"/>
      <c r="E14" s="59"/>
      <c r="F14" s="59">
        <f>F9+F12</f>
        <v>0</v>
      </c>
      <c r="G14" s="59">
        <f t="shared" ref="G14:BR14" si="4">G9+G12</f>
        <v>0</v>
      </c>
      <c r="H14" s="59">
        <f t="shared" si="4"/>
        <v>0</v>
      </c>
      <c r="I14" s="59">
        <f t="shared" si="4"/>
        <v>2</v>
      </c>
      <c r="J14" s="59">
        <f t="shared" si="4"/>
        <v>1</v>
      </c>
      <c r="K14" s="59">
        <f t="shared" si="4"/>
        <v>3</v>
      </c>
      <c r="L14" s="59">
        <f t="shared" si="4"/>
        <v>0</v>
      </c>
      <c r="M14" s="59">
        <f t="shared" si="4"/>
        <v>4</v>
      </c>
      <c r="N14" s="59">
        <f t="shared" si="4"/>
        <v>4</v>
      </c>
      <c r="O14" s="59">
        <f t="shared" si="4"/>
        <v>3</v>
      </c>
      <c r="P14" s="59">
        <f t="shared" si="4"/>
        <v>0</v>
      </c>
      <c r="Q14" s="59">
        <f t="shared" si="4"/>
        <v>3</v>
      </c>
      <c r="R14" s="59">
        <f t="shared" si="4"/>
        <v>5</v>
      </c>
      <c r="S14" s="59">
        <f t="shared" si="4"/>
        <v>5</v>
      </c>
      <c r="T14" s="59">
        <f t="shared" si="4"/>
        <v>10</v>
      </c>
      <c r="U14" s="59">
        <f t="shared" si="4"/>
        <v>1</v>
      </c>
      <c r="V14" s="59">
        <f t="shared" si="4"/>
        <v>1</v>
      </c>
      <c r="W14" s="59">
        <f t="shared" si="4"/>
        <v>2</v>
      </c>
      <c r="X14" s="59">
        <f t="shared" si="4"/>
        <v>0</v>
      </c>
      <c r="Y14" s="59">
        <f t="shared" si="4"/>
        <v>0</v>
      </c>
      <c r="Z14" s="59">
        <f t="shared" si="4"/>
        <v>0</v>
      </c>
      <c r="AA14" s="59">
        <f t="shared" si="4"/>
        <v>2</v>
      </c>
      <c r="AB14" s="59">
        <f t="shared" si="4"/>
        <v>2</v>
      </c>
      <c r="AC14" s="59">
        <f t="shared" si="4"/>
        <v>4</v>
      </c>
      <c r="AD14" s="59">
        <f t="shared" si="4"/>
        <v>4</v>
      </c>
      <c r="AE14" s="59">
        <f t="shared" si="4"/>
        <v>1</v>
      </c>
      <c r="AF14" s="59">
        <f t="shared" si="4"/>
        <v>5</v>
      </c>
      <c r="AG14" s="59">
        <f t="shared" si="4"/>
        <v>1</v>
      </c>
      <c r="AH14" s="59">
        <f t="shared" si="4"/>
        <v>0</v>
      </c>
      <c r="AI14" s="59">
        <f t="shared" si="4"/>
        <v>1</v>
      </c>
      <c r="AJ14" s="59">
        <f t="shared" si="4"/>
        <v>0</v>
      </c>
      <c r="AK14" s="59">
        <f t="shared" si="4"/>
        <v>0</v>
      </c>
      <c r="AL14" s="59">
        <f t="shared" si="4"/>
        <v>0</v>
      </c>
      <c r="AM14" s="59">
        <f t="shared" si="4"/>
        <v>8</v>
      </c>
      <c r="AN14" s="59">
        <f t="shared" si="4"/>
        <v>4</v>
      </c>
      <c r="AO14" s="59">
        <f t="shared" si="4"/>
        <v>12</v>
      </c>
      <c r="AP14" s="59">
        <f t="shared" si="4"/>
        <v>1</v>
      </c>
      <c r="AQ14" s="59">
        <f t="shared" si="4"/>
        <v>2</v>
      </c>
      <c r="AR14" s="59">
        <f t="shared" si="4"/>
        <v>3</v>
      </c>
      <c r="AS14" s="59">
        <f t="shared" si="4"/>
        <v>4</v>
      </c>
      <c r="AT14" s="59">
        <f t="shared" si="4"/>
        <v>4</v>
      </c>
      <c r="AU14" s="59">
        <f t="shared" si="4"/>
        <v>8</v>
      </c>
      <c r="AV14" s="59">
        <f t="shared" si="4"/>
        <v>1</v>
      </c>
      <c r="AW14" s="59">
        <f t="shared" si="4"/>
        <v>4</v>
      </c>
      <c r="AX14" s="59">
        <f t="shared" si="4"/>
        <v>5</v>
      </c>
      <c r="AY14" s="59">
        <f t="shared" si="4"/>
        <v>6</v>
      </c>
      <c r="AZ14" s="59">
        <f t="shared" si="4"/>
        <v>10</v>
      </c>
      <c r="BA14" s="59">
        <f t="shared" si="4"/>
        <v>16</v>
      </c>
      <c r="BB14" s="59">
        <f t="shared" si="4"/>
        <v>5</v>
      </c>
      <c r="BC14" s="59">
        <f t="shared" si="4"/>
        <v>8</v>
      </c>
      <c r="BD14" s="59">
        <f t="shared" si="4"/>
        <v>14</v>
      </c>
      <c r="BE14" s="59">
        <f t="shared" si="4"/>
        <v>6</v>
      </c>
      <c r="BF14" s="59">
        <f t="shared" si="4"/>
        <v>4</v>
      </c>
      <c r="BG14" s="59">
        <f t="shared" si="4"/>
        <v>10</v>
      </c>
      <c r="BH14" s="59">
        <f t="shared" si="4"/>
        <v>1</v>
      </c>
      <c r="BI14" s="59">
        <f t="shared" si="4"/>
        <v>0</v>
      </c>
      <c r="BJ14" s="59">
        <f t="shared" si="4"/>
        <v>1</v>
      </c>
      <c r="BK14" s="59">
        <f t="shared" si="4"/>
        <v>12</v>
      </c>
      <c r="BL14" s="59">
        <f t="shared" si="4"/>
        <v>12</v>
      </c>
      <c r="BM14" s="59">
        <f t="shared" si="4"/>
        <v>25</v>
      </c>
      <c r="BN14" s="59">
        <f t="shared" si="4"/>
        <v>0</v>
      </c>
      <c r="BO14" s="59">
        <f t="shared" si="4"/>
        <v>0</v>
      </c>
      <c r="BP14" s="59">
        <f t="shared" si="4"/>
        <v>0</v>
      </c>
      <c r="BQ14" s="59">
        <f t="shared" si="4"/>
        <v>0</v>
      </c>
      <c r="BR14" s="59">
        <f t="shared" si="4"/>
        <v>0</v>
      </c>
      <c r="BS14" s="59">
        <f t="shared" ref="BS14:CB14" si="5">BS9+BS12</f>
        <v>0</v>
      </c>
      <c r="BT14" s="59">
        <f t="shared" si="5"/>
        <v>0</v>
      </c>
      <c r="BU14" s="59">
        <f t="shared" si="5"/>
        <v>0</v>
      </c>
      <c r="BV14" s="59">
        <f t="shared" si="5"/>
        <v>0</v>
      </c>
      <c r="BW14" s="59">
        <f t="shared" si="5"/>
        <v>0</v>
      </c>
      <c r="BX14" s="59">
        <f t="shared" si="5"/>
        <v>0</v>
      </c>
      <c r="BY14" s="59">
        <f t="shared" si="5"/>
        <v>0</v>
      </c>
      <c r="BZ14" s="59">
        <f t="shared" si="5"/>
        <v>31</v>
      </c>
      <c r="CA14" s="59">
        <f t="shared" si="5"/>
        <v>31</v>
      </c>
      <c r="CB14" s="59">
        <f t="shared" si="5"/>
        <v>63</v>
      </c>
    </row>
    <row r="15" spans="1:80" customFormat="1" ht="14.25" x14ac:dyDescent="0.2"/>
    <row r="16" spans="1:80" customFormat="1" x14ac:dyDescent="0.55000000000000004">
      <c r="A16" s="190" t="s">
        <v>63</v>
      </c>
      <c r="B16" s="192" t="s">
        <v>3</v>
      </c>
      <c r="C16" s="194" t="s">
        <v>64</v>
      </c>
      <c r="D16" s="190" t="s">
        <v>12</v>
      </c>
      <c r="E16" s="194" t="s">
        <v>143</v>
      </c>
      <c r="F16" s="167" t="s">
        <v>83</v>
      </c>
      <c r="G16" s="168"/>
      <c r="H16" s="168"/>
      <c r="I16" s="167" t="s">
        <v>84</v>
      </c>
      <c r="J16" s="168"/>
      <c r="K16" s="168"/>
      <c r="L16" s="167" t="s">
        <v>85</v>
      </c>
      <c r="M16" s="168"/>
      <c r="N16" s="168"/>
      <c r="O16" s="167" t="s">
        <v>86</v>
      </c>
      <c r="P16" s="168"/>
      <c r="Q16" s="168"/>
      <c r="R16" s="167" t="s">
        <v>87</v>
      </c>
      <c r="S16" s="168"/>
      <c r="T16" s="168"/>
      <c r="U16" s="189" t="s">
        <v>88</v>
      </c>
      <c r="V16" s="189"/>
      <c r="W16" s="189"/>
      <c r="X16" s="189" t="s">
        <v>89</v>
      </c>
      <c r="Y16" s="189"/>
      <c r="Z16" s="189"/>
      <c r="AA16" s="189" t="s">
        <v>90</v>
      </c>
      <c r="AB16" s="189"/>
      <c r="AC16" s="189"/>
      <c r="AD16" s="189" t="s">
        <v>91</v>
      </c>
      <c r="AE16" s="189"/>
      <c r="AF16" s="189"/>
      <c r="AG16" s="189" t="s">
        <v>92</v>
      </c>
      <c r="AH16" s="189"/>
      <c r="AI16" s="189"/>
      <c r="AJ16" s="189" t="s">
        <v>93</v>
      </c>
      <c r="AK16" s="189"/>
      <c r="AL16" s="189"/>
      <c r="AM16" s="189" t="s">
        <v>94</v>
      </c>
      <c r="AN16" s="189"/>
      <c r="AO16" s="189"/>
      <c r="AP16" s="172" t="s">
        <v>95</v>
      </c>
      <c r="AQ16" s="172"/>
      <c r="AR16" s="172"/>
      <c r="AS16" s="172" t="s">
        <v>96</v>
      </c>
      <c r="AT16" s="172"/>
      <c r="AU16" s="172"/>
      <c r="AV16" s="172" t="s">
        <v>97</v>
      </c>
      <c r="AW16" s="172"/>
      <c r="AX16" s="172"/>
      <c r="AY16" s="172" t="s">
        <v>98</v>
      </c>
      <c r="AZ16" s="172"/>
      <c r="BA16" s="172"/>
      <c r="BB16" s="172" t="s">
        <v>99</v>
      </c>
      <c r="BC16" s="172"/>
      <c r="BD16" s="172"/>
      <c r="BE16" s="172" t="s">
        <v>100</v>
      </c>
      <c r="BF16" s="172"/>
      <c r="BG16" s="172"/>
      <c r="BH16" s="172" t="s">
        <v>101</v>
      </c>
      <c r="BI16" s="172"/>
      <c r="BJ16" s="172"/>
      <c r="BK16" s="172" t="s">
        <v>144</v>
      </c>
      <c r="BL16" s="172"/>
      <c r="BM16" s="172"/>
      <c r="BN16" s="188" t="s">
        <v>103</v>
      </c>
      <c r="BO16" s="188"/>
      <c r="BP16" s="188"/>
      <c r="BQ16" s="188" t="s">
        <v>104</v>
      </c>
      <c r="BR16" s="188"/>
      <c r="BS16" s="188"/>
      <c r="BT16" s="188" t="s">
        <v>105</v>
      </c>
      <c r="BU16" s="188"/>
      <c r="BV16" s="188"/>
      <c r="BW16" s="188" t="s">
        <v>106</v>
      </c>
      <c r="BX16" s="188"/>
      <c r="BY16" s="188"/>
      <c r="BZ16" s="189" t="s">
        <v>71</v>
      </c>
      <c r="CA16" s="189"/>
      <c r="CB16" s="189"/>
    </row>
    <row r="17" spans="1:80" customFormat="1" x14ac:dyDescent="0.55000000000000004">
      <c r="A17" s="191"/>
      <c r="B17" s="193"/>
      <c r="C17" s="195"/>
      <c r="D17" s="196"/>
      <c r="E17" s="195"/>
      <c r="F17" s="110" t="s">
        <v>72</v>
      </c>
      <c r="G17" s="110" t="s">
        <v>73</v>
      </c>
      <c r="H17" s="110" t="s">
        <v>74</v>
      </c>
      <c r="I17" s="110" t="s">
        <v>72</v>
      </c>
      <c r="J17" s="110" t="s">
        <v>73</v>
      </c>
      <c r="K17" s="110" t="s">
        <v>74</v>
      </c>
      <c r="L17" s="110" t="s">
        <v>72</v>
      </c>
      <c r="M17" s="110" t="s">
        <v>73</v>
      </c>
      <c r="N17" s="110" t="s">
        <v>74</v>
      </c>
      <c r="O17" s="110" t="s">
        <v>72</v>
      </c>
      <c r="P17" s="110" t="s">
        <v>73</v>
      </c>
      <c r="Q17" s="110" t="s">
        <v>74</v>
      </c>
      <c r="R17" s="110" t="s">
        <v>72</v>
      </c>
      <c r="S17" s="110" t="s">
        <v>73</v>
      </c>
      <c r="T17" s="110" t="s">
        <v>74</v>
      </c>
      <c r="U17" s="110" t="s">
        <v>72</v>
      </c>
      <c r="V17" s="110" t="s">
        <v>73</v>
      </c>
      <c r="W17" s="110" t="s">
        <v>74</v>
      </c>
      <c r="X17" s="110" t="s">
        <v>72</v>
      </c>
      <c r="Y17" s="110" t="s">
        <v>73</v>
      </c>
      <c r="Z17" s="110" t="s">
        <v>74</v>
      </c>
      <c r="AA17" s="110" t="s">
        <v>72</v>
      </c>
      <c r="AB17" s="110" t="s">
        <v>73</v>
      </c>
      <c r="AC17" s="110" t="s">
        <v>74</v>
      </c>
      <c r="AD17" s="110" t="s">
        <v>72</v>
      </c>
      <c r="AE17" s="110" t="s">
        <v>73</v>
      </c>
      <c r="AF17" s="110" t="s">
        <v>74</v>
      </c>
      <c r="AG17" s="110" t="s">
        <v>72</v>
      </c>
      <c r="AH17" s="110" t="s">
        <v>73</v>
      </c>
      <c r="AI17" s="110" t="s">
        <v>74</v>
      </c>
      <c r="AJ17" s="110" t="s">
        <v>72</v>
      </c>
      <c r="AK17" s="110" t="s">
        <v>73</v>
      </c>
      <c r="AL17" s="110" t="s">
        <v>74</v>
      </c>
      <c r="AM17" s="110" t="s">
        <v>72</v>
      </c>
      <c r="AN17" s="110" t="s">
        <v>73</v>
      </c>
      <c r="AO17" s="110" t="s">
        <v>74</v>
      </c>
      <c r="AP17" s="111" t="s">
        <v>72</v>
      </c>
      <c r="AQ17" s="111" t="s">
        <v>73</v>
      </c>
      <c r="AR17" s="111" t="s">
        <v>74</v>
      </c>
      <c r="AS17" s="111" t="s">
        <v>72</v>
      </c>
      <c r="AT17" s="111" t="s">
        <v>73</v>
      </c>
      <c r="AU17" s="111" t="s">
        <v>74</v>
      </c>
      <c r="AV17" s="111" t="s">
        <v>72</v>
      </c>
      <c r="AW17" s="111" t="s">
        <v>73</v>
      </c>
      <c r="AX17" s="111" t="s">
        <v>74</v>
      </c>
      <c r="AY17" s="111" t="s">
        <v>72</v>
      </c>
      <c r="AZ17" s="111" t="s">
        <v>73</v>
      </c>
      <c r="BA17" s="111" t="s">
        <v>74</v>
      </c>
      <c r="BB17" s="111" t="s">
        <v>72</v>
      </c>
      <c r="BC17" s="111" t="s">
        <v>73</v>
      </c>
      <c r="BD17" s="111" t="s">
        <v>74</v>
      </c>
      <c r="BE17" s="111" t="s">
        <v>72</v>
      </c>
      <c r="BF17" s="111" t="s">
        <v>73</v>
      </c>
      <c r="BG17" s="111" t="s">
        <v>74</v>
      </c>
      <c r="BH17" s="111" t="s">
        <v>72</v>
      </c>
      <c r="BI17" s="111" t="s">
        <v>73</v>
      </c>
      <c r="BJ17" s="111" t="s">
        <v>74</v>
      </c>
      <c r="BK17" s="111" t="s">
        <v>72</v>
      </c>
      <c r="BL17" s="111" t="s">
        <v>73</v>
      </c>
      <c r="BM17" s="111" t="s">
        <v>74</v>
      </c>
      <c r="BN17" s="112" t="s">
        <v>72</v>
      </c>
      <c r="BO17" s="112" t="s">
        <v>73</v>
      </c>
      <c r="BP17" s="112" t="s">
        <v>74</v>
      </c>
      <c r="BQ17" s="112" t="s">
        <v>72</v>
      </c>
      <c r="BR17" s="112" t="s">
        <v>73</v>
      </c>
      <c r="BS17" s="112" t="s">
        <v>74</v>
      </c>
      <c r="BT17" s="112" t="s">
        <v>72</v>
      </c>
      <c r="BU17" s="112" t="s">
        <v>73</v>
      </c>
      <c r="BV17" s="112" t="s">
        <v>74</v>
      </c>
      <c r="BW17" s="112" t="s">
        <v>72</v>
      </c>
      <c r="BX17" s="112" t="s">
        <v>73</v>
      </c>
      <c r="BY17" s="112" t="s">
        <v>74</v>
      </c>
      <c r="BZ17" s="110" t="s">
        <v>72</v>
      </c>
      <c r="CA17" s="110" t="s">
        <v>73</v>
      </c>
      <c r="CB17" s="110" t="s">
        <v>74</v>
      </c>
    </row>
    <row r="18" spans="1:80" customFormat="1" x14ac:dyDescent="0.55000000000000004">
      <c r="A18" s="113">
        <v>1</v>
      </c>
      <c r="B18" s="9">
        <v>1444011201</v>
      </c>
      <c r="C18" s="10" t="s">
        <v>31</v>
      </c>
      <c r="D18" s="96" t="s">
        <v>36</v>
      </c>
      <c r="E18" s="14" t="s">
        <v>145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3"/>
      <c r="CA18" s="43"/>
      <c r="CB18" s="43"/>
    </row>
    <row r="19" spans="1:80" customFormat="1" x14ac:dyDescent="0.55000000000000004">
      <c r="A19" s="115"/>
      <c r="B19" s="115"/>
      <c r="C19" s="115"/>
      <c r="D19" s="115"/>
      <c r="E19" s="20" t="s">
        <v>146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6"/>
      <c r="CA19" s="46"/>
      <c r="CB19" s="46"/>
    </row>
    <row r="20" spans="1:80" customFormat="1" x14ac:dyDescent="0.55000000000000004">
      <c r="A20" s="115"/>
      <c r="B20" s="115"/>
      <c r="C20" s="115"/>
      <c r="D20" s="115"/>
      <c r="E20" s="20" t="s">
        <v>147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6"/>
      <c r="CA20" s="46"/>
      <c r="CB20" s="46"/>
    </row>
    <row r="21" spans="1:80" s="1" customFormat="1" x14ac:dyDescent="0.55000000000000004">
      <c r="A21" s="115"/>
      <c r="B21" s="115"/>
      <c r="C21" s="115"/>
      <c r="D21" s="115"/>
      <c r="E21" s="20" t="s">
        <v>148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  <c r="BI21" s="116"/>
      <c r="BJ21" s="116"/>
      <c r="BK21" s="116"/>
      <c r="BL21" s="116"/>
      <c r="BM21" s="116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6"/>
      <c r="CA21" s="46"/>
      <c r="CB21" s="46"/>
    </row>
    <row r="22" spans="1:80" s="1" customFormat="1" x14ac:dyDescent="0.55000000000000004">
      <c r="A22" s="115"/>
      <c r="B22" s="115"/>
      <c r="C22" s="115"/>
      <c r="D22" s="115"/>
      <c r="E22" s="20" t="s">
        <v>149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6"/>
      <c r="CA22" s="46"/>
      <c r="CB22" s="46"/>
    </row>
    <row r="23" spans="1:80" s="1" customFormat="1" x14ac:dyDescent="0.55000000000000004">
      <c r="A23" s="115"/>
      <c r="B23" s="115"/>
      <c r="C23" s="115"/>
      <c r="D23" s="115"/>
      <c r="E23" s="20" t="s">
        <v>150</v>
      </c>
      <c r="F23" s="46"/>
      <c r="G23" s="46"/>
      <c r="H23" s="46"/>
      <c r="I23" s="46"/>
      <c r="J23" s="46"/>
      <c r="K23" s="46"/>
      <c r="L23" s="46"/>
      <c r="M23" s="43">
        <v>2</v>
      </c>
      <c r="N23" s="43">
        <v>2</v>
      </c>
      <c r="O23" s="43">
        <v>1</v>
      </c>
      <c r="P23" s="43"/>
      <c r="Q23" s="43">
        <v>1</v>
      </c>
      <c r="R23" s="43">
        <v>1</v>
      </c>
      <c r="S23" s="43">
        <v>2</v>
      </c>
      <c r="T23" s="43">
        <v>3</v>
      </c>
      <c r="U23" s="46"/>
      <c r="V23" s="46"/>
      <c r="W23" s="46"/>
      <c r="X23" s="46"/>
      <c r="Y23" s="46"/>
      <c r="Z23" s="46"/>
      <c r="AA23" s="46">
        <v>2</v>
      </c>
      <c r="AB23" s="46">
        <v>2</v>
      </c>
      <c r="AC23" s="46">
        <v>4</v>
      </c>
      <c r="AD23" s="46">
        <v>3</v>
      </c>
      <c r="AE23" s="46">
        <v>1</v>
      </c>
      <c r="AF23" s="46">
        <v>4</v>
      </c>
      <c r="AG23" s="46"/>
      <c r="AH23" s="46"/>
      <c r="AI23" s="46"/>
      <c r="AJ23" s="46"/>
      <c r="AK23" s="46"/>
      <c r="AL23" s="46"/>
      <c r="AM23" s="46">
        <v>5</v>
      </c>
      <c r="AN23" s="46">
        <v>3</v>
      </c>
      <c r="AO23" s="46">
        <v>8</v>
      </c>
      <c r="AP23" s="46"/>
      <c r="AQ23" s="46"/>
      <c r="AR23" s="46"/>
      <c r="AS23" s="46">
        <v>3</v>
      </c>
      <c r="AT23" s="46">
        <v>4</v>
      </c>
      <c r="AU23" s="46">
        <v>7</v>
      </c>
      <c r="AV23" s="46">
        <v>1</v>
      </c>
      <c r="AW23" s="46">
        <v>3</v>
      </c>
      <c r="AX23" s="46">
        <v>4</v>
      </c>
      <c r="AY23" s="46">
        <v>4</v>
      </c>
      <c r="AZ23" s="46">
        <v>7</v>
      </c>
      <c r="BA23" s="46">
        <v>11</v>
      </c>
      <c r="BB23" s="46"/>
      <c r="BC23" s="46"/>
      <c r="BD23" s="46"/>
      <c r="BE23" s="46">
        <v>1</v>
      </c>
      <c r="BF23" s="46">
        <v>2</v>
      </c>
      <c r="BG23" s="46">
        <v>3</v>
      </c>
      <c r="BH23" s="46">
        <v>1</v>
      </c>
      <c r="BI23" s="46"/>
      <c r="BJ23" s="46">
        <v>1</v>
      </c>
      <c r="BK23" s="46">
        <v>2</v>
      </c>
      <c r="BL23" s="46">
        <v>2</v>
      </c>
      <c r="BM23" s="46">
        <v>4</v>
      </c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>
        <v>12</v>
      </c>
      <c r="CA23" s="47">
        <v>14</v>
      </c>
      <c r="CB23" s="47">
        <v>26</v>
      </c>
    </row>
    <row r="24" spans="1:80" x14ac:dyDescent="0.55000000000000004">
      <c r="A24" s="115"/>
      <c r="B24" s="115"/>
      <c r="C24" s="115"/>
      <c r="D24" s="115"/>
      <c r="E24" s="20" t="s">
        <v>151</v>
      </c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6"/>
      <c r="CA24" s="46"/>
      <c r="CB24" s="46"/>
    </row>
    <row r="25" spans="1:80" x14ac:dyDescent="0.55000000000000004">
      <c r="A25" s="115"/>
      <c r="B25" s="115"/>
      <c r="C25" s="115"/>
      <c r="D25" s="115"/>
      <c r="E25" s="20" t="s">
        <v>152</v>
      </c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6"/>
      <c r="CA25" s="46"/>
      <c r="CB25" s="46"/>
    </row>
    <row r="26" spans="1:80" x14ac:dyDescent="0.55000000000000004">
      <c r="A26" s="115"/>
      <c r="B26" s="115"/>
      <c r="C26" s="115"/>
      <c r="D26" s="115"/>
      <c r="E26" s="20" t="s">
        <v>153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6"/>
      <c r="CA26" s="46"/>
      <c r="CB26" s="46"/>
    </row>
    <row r="27" spans="1:80" x14ac:dyDescent="0.55000000000000004">
      <c r="A27" s="115"/>
      <c r="B27" s="115"/>
      <c r="C27" s="115"/>
      <c r="D27" s="115"/>
      <c r="E27" s="20" t="s">
        <v>154</v>
      </c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6"/>
      <c r="CA27" s="46"/>
      <c r="CB27" s="46"/>
    </row>
    <row r="28" spans="1:80" x14ac:dyDescent="0.55000000000000004">
      <c r="A28" s="117"/>
      <c r="B28" s="118"/>
      <c r="C28" s="119" t="s">
        <v>71</v>
      </c>
      <c r="D28" s="118"/>
      <c r="E28" s="58"/>
      <c r="F28" s="58"/>
      <c r="G28" s="58"/>
      <c r="H28" s="58"/>
      <c r="I28" s="58"/>
      <c r="J28" s="58"/>
      <c r="K28" s="58"/>
      <c r="L28" s="120"/>
      <c r="M28" s="121"/>
      <c r="N28" s="121"/>
      <c r="O28" s="121"/>
      <c r="P28" s="121"/>
      <c r="Q28" s="121"/>
      <c r="R28" s="121"/>
      <c r="S28" s="121"/>
      <c r="T28" s="121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  <c r="BY28" s="123"/>
      <c r="BZ28" s="123"/>
      <c r="CA28" s="123"/>
      <c r="CB28" s="123"/>
    </row>
    <row r="30" spans="1:80" x14ac:dyDescent="0.55000000000000004">
      <c r="A30" s="190" t="s">
        <v>63</v>
      </c>
      <c r="B30" s="192" t="s">
        <v>3</v>
      </c>
      <c r="C30" s="194" t="s">
        <v>64</v>
      </c>
      <c r="D30" s="190" t="s">
        <v>12</v>
      </c>
      <c r="E30" s="194" t="s">
        <v>143</v>
      </c>
      <c r="F30" s="167" t="s">
        <v>83</v>
      </c>
      <c r="G30" s="168"/>
      <c r="H30" s="168"/>
      <c r="I30" s="167" t="s">
        <v>84</v>
      </c>
      <c r="J30" s="168"/>
      <c r="K30" s="168"/>
      <c r="L30" s="167" t="s">
        <v>85</v>
      </c>
      <c r="M30" s="168"/>
      <c r="N30" s="168"/>
      <c r="O30" s="167" t="s">
        <v>86</v>
      </c>
      <c r="P30" s="168"/>
      <c r="Q30" s="168"/>
      <c r="R30" s="167" t="s">
        <v>87</v>
      </c>
      <c r="S30" s="168"/>
      <c r="T30" s="168"/>
      <c r="U30" s="189" t="s">
        <v>88</v>
      </c>
      <c r="V30" s="189"/>
      <c r="W30" s="189"/>
      <c r="X30" s="189" t="s">
        <v>89</v>
      </c>
      <c r="Y30" s="189"/>
      <c r="Z30" s="189"/>
      <c r="AA30" s="189" t="s">
        <v>90</v>
      </c>
      <c r="AB30" s="189"/>
      <c r="AC30" s="189"/>
      <c r="AD30" s="189" t="s">
        <v>91</v>
      </c>
      <c r="AE30" s="189"/>
      <c r="AF30" s="189"/>
      <c r="AG30" s="189" t="s">
        <v>92</v>
      </c>
      <c r="AH30" s="189"/>
      <c r="AI30" s="189"/>
      <c r="AJ30" s="189" t="s">
        <v>93</v>
      </c>
      <c r="AK30" s="189"/>
      <c r="AL30" s="189"/>
      <c r="AM30" s="189" t="s">
        <v>94</v>
      </c>
      <c r="AN30" s="189"/>
      <c r="AO30" s="189"/>
      <c r="AP30" s="172" t="s">
        <v>95</v>
      </c>
      <c r="AQ30" s="172"/>
      <c r="AR30" s="172"/>
      <c r="AS30" s="172" t="s">
        <v>96</v>
      </c>
      <c r="AT30" s="172"/>
      <c r="AU30" s="172"/>
      <c r="AV30" s="172" t="s">
        <v>97</v>
      </c>
      <c r="AW30" s="172"/>
      <c r="AX30" s="172"/>
      <c r="AY30" s="172" t="s">
        <v>98</v>
      </c>
      <c r="AZ30" s="172"/>
      <c r="BA30" s="172"/>
      <c r="BB30" s="172" t="s">
        <v>99</v>
      </c>
      <c r="BC30" s="172"/>
      <c r="BD30" s="172"/>
      <c r="BE30" s="172" t="s">
        <v>100</v>
      </c>
      <c r="BF30" s="172"/>
      <c r="BG30" s="172"/>
      <c r="BH30" s="172" t="s">
        <v>101</v>
      </c>
      <c r="BI30" s="172"/>
      <c r="BJ30" s="172"/>
      <c r="BK30" s="172" t="s">
        <v>144</v>
      </c>
      <c r="BL30" s="172"/>
      <c r="BM30" s="172"/>
      <c r="BN30" s="188" t="s">
        <v>103</v>
      </c>
      <c r="BO30" s="188"/>
      <c r="BP30" s="188"/>
      <c r="BQ30" s="188" t="s">
        <v>104</v>
      </c>
      <c r="BR30" s="188"/>
      <c r="BS30" s="188"/>
      <c r="BT30" s="188" t="s">
        <v>105</v>
      </c>
      <c r="BU30" s="188"/>
      <c r="BV30" s="188"/>
      <c r="BW30" s="188" t="s">
        <v>106</v>
      </c>
      <c r="BX30" s="188"/>
      <c r="BY30" s="188"/>
      <c r="BZ30" s="189" t="s">
        <v>71</v>
      </c>
      <c r="CA30" s="189"/>
      <c r="CB30" s="189"/>
    </row>
    <row r="31" spans="1:80" x14ac:dyDescent="0.55000000000000004">
      <c r="A31" s="191"/>
      <c r="B31" s="193"/>
      <c r="C31" s="195"/>
      <c r="D31" s="196"/>
      <c r="E31" s="195"/>
      <c r="F31" s="110" t="s">
        <v>72</v>
      </c>
      <c r="G31" s="110" t="s">
        <v>73</v>
      </c>
      <c r="H31" s="110" t="s">
        <v>74</v>
      </c>
      <c r="I31" s="110" t="s">
        <v>72</v>
      </c>
      <c r="J31" s="110" t="s">
        <v>73</v>
      </c>
      <c r="K31" s="110" t="s">
        <v>74</v>
      </c>
      <c r="L31" s="110" t="s">
        <v>72</v>
      </c>
      <c r="M31" s="110" t="s">
        <v>73</v>
      </c>
      <c r="N31" s="110" t="s">
        <v>74</v>
      </c>
      <c r="O31" s="110" t="s">
        <v>72</v>
      </c>
      <c r="P31" s="110" t="s">
        <v>73</v>
      </c>
      <c r="Q31" s="110" t="s">
        <v>74</v>
      </c>
      <c r="R31" s="110" t="s">
        <v>72</v>
      </c>
      <c r="S31" s="110" t="s">
        <v>73</v>
      </c>
      <c r="T31" s="110" t="s">
        <v>74</v>
      </c>
      <c r="U31" s="110" t="s">
        <v>72</v>
      </c>
      <c r="V31" s="110" t="s">
        <v>73</v>
      </c>
      <c r="W31" s="110" t="s">
        <v>74</v>
      </c>
      <c r="X31" s="110" t="s">
        <v>72</v>
      </c>
      <c r="Y31" s="110" t="s">
        <v>73</v>
      </c>
      <c r="Z31" s="110" t="s">
        <v>74</v>
      </c>
      <c r="AA31" s="110" t="s">
        <v>72</v>
      </c>
      <c r="AB31" s="110" t="s">
        <v>73</v>
      </c>
      <c r="AC31" s="110" t="s">
        <v>74</v>
      </c>
      <c r="AD31" s="110" t="s">
        <v>72</v>
      </c>
      <c r="AE31" s="110" t="s">
        <v>73</v>
      </c>
      <c r="AF31" s="110" t="s">
        <v>74</v>
      </c>
      <c r="AG31" s="110" t="s">
        <v>72</v>
      </c>
      <c r="AH31" s="110" t="s">
        <v>73</v>
      </c>
      <c r="AI31" s="110" t="s">
        <v>74</v>
      </c>
      <c r="AJ31" s="110" t="s">
        <v>72</v>
      </c>
      <c r="AK31" s="110" t="s">
        <v>73</v>
      </c>
      <c r="AL31" s="110" t="s">
        <v>74</v>
      </c>
      <c r="AM31" s="110" t="s">
        <v>72</v>
      </c>
      <c r="AN31" s="110" t="s">
        <v>73</v>
      </c>
      <c r="AO31" s="110" t="s">
        <v>74</v>
      </c>
      <c r="AP31" s="111" t="s">
        <v>72</v>
      </c>
      <c r="AQ31" s="111" t="s">
        <v>73</v>
      </c>
      <c r="AR31" s="111" t="s">
        <v>74</v>
      </c>
      <c r="AS31" s="111" t="s">
        <v>72</v>
      </c>
      <c r="AT31" s="111" t="s">
        <v>73</v>
      </c>
      <c r="AU31" s="111" t="s">
        <v>74</v>
      </c>
      <c r="AV31" s="111" t="s">
        <v>72</v>
      </c>
      <c r="AW31" s="111" t="s">
        <v>73</v>
      </c>
      <c r="AX31" s="111" t="s">
        <v>74</v>
      </c>
      <c r="AY31" s="111" t="s">
        <v>72</v>
      </c>
      <c r="AZ31" s="111" t="s">
        <v>73</v>
      </c>
      <c r="BA31" s="111" t="s">
        <v>74</v>
      </c>
      <c r="BB31" s="111" t="s">
        <v>72</v>
      </c>
      <c r="BC31" s="111" t="s">
        <v>73</v>
      </c>
      <c r="BD31" s="111" t="s">
        <v>74</v>
      </c>
      <c r="BE31" s="111" t="s">
        <v>72</v>
      </c>
      <c r="BF31" s="111" t="s">
        <v>73</v>
      </c>
      <c r="BG31" s="111" t="s">
        <v>74</v>
      </c>
      <c r="BH31" s="111" t="s">
        <v>72</v>
      </c>
      <c r="BI31" s="111" t="s">
        <v>73</v>
      </c>
      <c r="BJ31" s="111" t="s">
        <v>74</v>
      </c>
      <c r="BK31" s="111" t="s">
        <v>72</v>
      </c>
      <c r="BL31" s="111" t="s">
        <v>73</v>
      </c>
      <c r="BM31" s="111" t="s">
        <v>74</v>
      </c>
      <c r="BN31" s="112" t="s">
        <v>72</v>
      </c>
      <c r="BO31" s="112" t="s">
        <v>73</v>
      </c>
      <c r="BP31" s="112" t="s">
        <v>74</v>
      </c>
      <c r="BQ31" s="112" t="s">
        <v>72</v>
      </c>
      <c r="BR31" s="112" t="s">
        <v>73</v>
      </c>
      <c r="BS31" s="112" t="s">
        <v>74</v>
      </c>
      <c r="BT31" s="112" t="s">
        <v>72</v>
      </c>
      <c r="BU31" s="112" t="s">
        <v>73</v>
      </c>
      <c r="BV31" s="112" t="s">
        <v>74</v>
      </c>
      <c r="BW31" s="112" t="s">
        <v>72</v>
      </c>
      <c r="BX31" s="112" t="s">
        <v>73</v>
      </c>
      <c r="BY31" s="112" t="s">
        <v>74</v>
      </c>
      <c r="BZ31" s="110" t="s">
        <v>72</v>
      </c>
      <c r="CA31" s="110" t="s">
        <v>73</v>
      </c>
      <c r="CB31" s="110" t="s">
        <v>74</v>
      </c>
    </row>
    <row r="32" spans="1:80" x14ac:dyDescent="0.55000000000000004">
      <c r="A32" s="113">
        <v>2</v>
      </c>
      <c r="B32" s="9">
        <v>1444041101</v>
      </c>
      <c r="C32" s="10" t="s">
        <v>76</v>
      </c>
      <c r="D32" s="96" t="s">
        <v>36</v>
      </c>
      <c r="E32" s="14" t="s">
        <v>145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3"/>
      <c r="CA32" s="43"/>
      <c r="CB32" s="43"/>
    </row>
    <row r="33" spans="1:80" x14ac:dyDescent="0.55000000000000004">
      <c r="A33" s="115"/>
      <c r="B33" s="115"/>
      <c r="C33" s="115"/>
      <c r="D33" s="115"/>
      <c r="E33" s="20" t="s">
        <v>146</v>
      </c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6"/>
      <c r="CA33" s="46"/>
      <c r="CB33" s="46"/>
    </row>
    <row r="34" spans="1:80" x14ac:dyDescent="0.55000000000000004">
      <c r="A34" s="115"/>
      <c r="B34" s="115"/>
      <c r="C34" s="115"/>
      <c r="D34" s="115"/>
      <c r="E34" s="20" t="s">
        <v>147</v>
      </c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6"/>
      <c r="CA34" s="46"/>
      <c r="CB34" s="46"/>
    </row>
    <row r="35" spans="1:80" x14ac:dyDescent="0.55000000000000004">
      <c r="A35" s="115"/>
      <c r="B35" s="115"/>
      <c r="C35" s="115"/>
      <c r="D35" s="115"/>
      <c r="E35" s="20" t="s">
        <v>148</v>
      </c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6"/>
      <c r="CA35" s="46"/>
      <c r="CB35" s="46"/>
    </row>
    <row r="36" spans="1:80" x14ac:dyDescent="0.55000000000000004">
      <c r="A36" s="115"/>
      <c r="B36" s="115"/>
      <c r="C36" s="115"/>
      <c r="D36" s="115"/>
      <c r="E36" s="20" t="s">
        <v>149</v>
      </c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6"/>
      <c r="CA36" s="46"/>
      <c r="CB36" s="46"/>
    </row>
    <row r="37" spans="1:80" x14ac:dyDescent="0.55000000000000004">
      <c r="A37" s="115"/>
      <c r="B37" s="115"/>
      <c r="C37" s="115"/>
      <c r="D37" s="115"/>
      <c r="E37" s="20" t="s">
        <v>150</v>
      </c>
      <c r="F37" s="46"/>
      <c r="G37" s="46"/>
      <c r="H37" s="46"/>
      <c r="I37" s="46">
        <v>2</v>
      </c>
      <c r="J37" s="46">
        <v>1</v>
      </c>
      <c r="K37" s="46">
        <v>3</v>
      </c>
      <c r="L37" s="46">
        <v>0</v>
      </c>
      <c r="M37" s="43">
        <v>2</v>
      </c>
      <c r="N37" s="43">
        <v>2</v>
      </c>
      <c r="O37" s="43">
        <v>2</v>
      </c>
      <c r="P37" s="43">
        <v>0</v>
      </c>
      <c r="Q37" s="43">
        <v>2</v>
      </c>
      <c r="R37" s="43">
        <v>4</v>
      </c>
      <c r="S37" s="43">
        <v>3</v>
      </c>
      <c r="T37" s="43">
        <v>7</v>
      </c>
      <c r="U37" s="46">
        <v>1</v>
      </c>
      <c r="V37" s="46">
        <v>1</v>
      </c>
      <c r="W37" s="46">
        <v>2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1</v>
      </c>
      <c r="AE37" s="46">
        <v>0</v>
      </c>
      <c r="AF37" s="46">
        <v>1</v>
      </c>
      <c r="AG37" s="46">
        <v>1</v>
      </c>
      <c r="AH37" s="46">
        <v>0</v>
      </c>
      <c r="AI37" s="46">
        <v>1</v>
      </c>
      <c r="AJ37" s="46">
        <v>0</v>
      </c>
      <c r="AK37" s="46">
        <v>0</v>
      </c>
      <c r="AL37" s="46">
        <v>0</v>
      </c>
      <c r="AM37" s="46">
        <v>3</v>
      </c>
      <c r="AN37" s="46">
        <v>1</v>
      </c>
      <c r="AO37" s="46">
        <v>4</v>
      </c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>
        <f>R37+AM37</f>
        <v>7</v>
      </c>
      <c r="CA37" s="47">
        <f t="shared" ref="CA37:CB37" si="6">S37+AN37</f>
        <v>4</v>
      </c>
      <c r="CB37" s="47">
        <f t="shared" si="6"/>
        <v>11</v>
      </c>
    </row>
    <row r="38" spans="1:80" x14ac:dyDescent="0.55000000000000004">
      <c r="A38" s="115"/>
      <c r="B38" s="115"/>
      <c r="C38" s="115"/>
      <c r="D38" s="115"/>
      <c r="E38" s="20" t="s">
        <v>151</v>
      </c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6"/>
      <c r="CA38" s="46"/>
      <c r="CB38" s="46"/>
    </row>
    <row r="39" spans="1:80" x14ac:dyDescent="0.55000000000000004">
      <c r="A39" s="115"/>
      <c r="B39" s="115"/>
      <c r="C39" s="115"/>
      <c r="D39" s="115"/>
      <c r="E39" s="20" t="s">
        <v>152</v>
      </c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6"/>
      <c r="CA39" s="46"/>
      <c r="CB39" s="46"/>
    </row>
    <row r="40" spans="1:80" x14ac:dyDescent="0.55000000000000004">
      <c r="A40" s="115"/>
      <c r="B40" s="115"/>
      <c r="C40" s="115"/>
      <c r="D40" s="115"/>
      <c r="E40" s="20" t="s">
        <v>153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6"/>
      <c r="CA40" s="46"/>
      <c r="CB40" s="46"/>
    </row>
    <row r="41" spans="1:80" x14ac:dyDescent="0.55000000000000004">
      <c r="A41" s="115"/>
      <c r="B41" s="115"/>
      <c r="C41" s="115"/>
      <c r="D41" s="115"/>
      <c r="E41" s="20" t="s">
        <v>154</v>
      </c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6"/>
      <c r="CA41" s="46"/>
      <c r="CB41" s="46"/>
    </row>
    <row r="42" spans="1:80" x14ac:dyDescent="0.55000000000000004">
      <c r="A42" s="117"/>
      <c r="B42" s="118"/>
      <c r="C42" s="119" t="s">
        <v>71</v>
      </c>
      <c r="D42" s="118"/>
      <c r="E42" s="58"/>
      <c r="F42" s="58"/>
      <c r="G42" s="58"/>
      <c r="H42" s="58"/>
      <c r="I42" s="58"/>
      <c r="J42" s="58"/>
      <c r="K42" s="58"/>
      <c r="L42" s="120"/>
      <c r="M42" s="121"/>
      <c r="N42" s="121"/>
      <c r="O42" s="121"/>
      <c r="P42" s="121"/>
      <c r="Q42" s="121"/>
      <c r="R42" s="121"/>
      <c r="S42" s="121"/>
      <c r="T42" s="121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</row>
    <row r="44" spans="1:80" x14ac:dyDescent="0.55000000000000004">
      <c r="A44" s="190" t="s">
        <v>63</v>
      </c>
      <c r="B44" s="192" t="s">
        <v>3</v>
      </c>
      <c r="C44" s="194" t="s">
        <v>64</v>
      </c>
      <c r="D44" s="190" t="s">
        <v>12</v>
      </c>
      <c r="E44" s="194" t="s">
        <v>143</v>
      </c>
      <c r="F44" s="167" t="s">
        <v>83</v>
      </c>
      <c r="G44" s="168"/>
      <c r="H44" s="168"/>
      <c r="I44" s="167" t="s">
        <v>84</v>
      </c>
      <c r="J44" s="168"/>
      <c r="K44" s="168"/>
      <c r="L44" s="167" t="s">
        <v>85</v>
      </c>
      <c r="M44" s="168"/>
      <c r="N44" s="168"/>
      <c r="O44" s="167" t="s">
        <v>86</v>
      </c>
      <c r="P44" s="168"/>
      <c r="Q44" s="168"/>
      <c r="R44" s="167" t="s">
        <v>87</v>
      </c>
      <c r="S44" s="168"/>
      <c r="T44" s="168"/>
      <c r="U44" s="189" t="s">
        <v>88</v>
      </c>
      <c r="V44" s="189"/>
      <c r="W44" s="189"/>
      <c r="X44" s="189" t="s">
        <v>89</v>
      </c>
      <c r="Y44" s="189"/>
      <c r="Z44" s="189"/>
      <c r="AA44" s="189" t="s">
        <v>90</v>
      </c>
      <c r="AB44" s="189"/>
      <c r="AC44" s="189"/>
      <c r="AD44" s="189" t="s">
        <v>91</v>
      </c>
      <c r="AE44" s="189"/>
      <c r="AF44" s="189"/>
      <c r="AG44" s="189" t="s">
        <v>92</v>
      </c>
      <c r="AH44" s="189"/>
      <c r="AI44" s="189"/>
      <c r="AJ44" s="189" t="s">
        <v>93</v>
      </c>
      <c r="AK44" s="189"/>
      <c r="AL44" s="189"/>
      <c r="AM44" s="189" t="s">
        <v>94</v>
      </c>
      <c r="AN44" s="189"/>
      <c r="AO44" s="189"/>
      <c r="AP44" s="172" t="s">
        <v>95</v>
      </c>
      <c r="AQ44" s="172"/>
      <c r="AR44" s="172"/>
      <c r="AS44" s="172" t="s">
        <v>96</v>
      </c>
      <c r="AT44" s="172"/>
      <c r="AU44" s="172"/>
      <c r="AV44" s="172" t="s">
        <v>97</v>
      </c>
      <c r="AW44" s="172"/>
      <c r="AX44" s="172"/>
      <c r="AY44" s="172" t="s">
        <v>98</v>
      </c>
      <c r="AZ44" s="172"/>
      <c r="BA44" s="172"/>
      <c r="BB44" s="172" t="s">
        <v>99</v>
      </c>
      <c r="BC44" s="172"/>
      <c r="BD44" s="172"/>
      <c r="BE44" s="172" t="s">
        <v>100</v>
      </c>
      <c r="BF44" s="172"/>
      <c r="BG44" s="172"/>
      <c r="BH44" s="172" t="s">
        <v>101</v>
      </c>
      <c r="BI44" s="172"/>
      <c r="BJ44" s="172"/>
      <c r="BK44" s="172" t="s">
        <v>144</v>
      </c>
      <c r="BL44" s="172"/>
      <c r="BM44" s="172"/>
      <c r="BN44" s="188" t="s">
        <v>103</v>
      </c>
      <c r="BO44" s="188"/>
      <c r="BP44" s="188"/>
      <c r="BQ44" s="188" t="s">
        <v>104</v>
      </c>
      <c r="BR44" s="188"/>
      <c r="BS44" s="188"/>
      <c r="BT44" s="188" t="s">
        <v>105</v>
      </c>
      <c r="BU44" s="188"/>
      <c r="BV44" s="188"/>
      <c r="BW44" s="188" t="s">
        <v>106</v>
      </c>
      <c r="BX44" s="188"/>
      <c r="BY44" s="188"/>
      <c r="BZ44" s="189" t="s">
        <v>71</v>
      </c>
      <c r="CA44" s="189"/>
      <c r="CB44" s="189"/>
    </row>
    <row r="45" spans="1:80" x14ac:dyDescent="0.55000000000000004">
      <c r="A45" s="191"/>
      <c r="B45" s="193"/>
      <c r="C45" s="195"/>
      <c r="D45" s="196"/>
      <c r="E45" s="195"/>
      <c r="F45" s="110" t="s">
        <v>72</v>
      </c>
      <c r="G45" s="110" t="s">
        <v>73</v>
      </c>
      <c r="H45" s="110" t="s">
        <v>74</v>
      </c>
      <c r="I45" s="110" t="s">
        <v>72</v>
      </c>
      <c r="J45" s="110" t="s">
        <v>73</v>
      </c>
      <c r="K45" s="110" t="s">
        <v>74</v>
      </c>
      <c r="L45" s="110" t="s">
        <v>72</v>
      </c>
      <c r="M45" s="110" t="s">
        <v>73</v>
      </c>
      <c r="N45" s="110" t="s">
        <v>74</v>
      </c>
      <c r="O45" s="110" t="s">
        <v>72</v>
      </c>
      <c r="P45" s="110" t="s">
        <v>73</v>
      </c>
      <c r="Q45" s="110" t="s">
        <v>74</v>
      </c>
      <c r="R45" s="110" t="s">
        <v>72</v>
      </c>
      <c r="S45" s="110" t="s">
        <v>73</v>
      </c>
      <c r="T45" s="110" t="s">
        <v>74</v>
      </c>
      <c r="U45" s="110" t="s">
        <v>72</v>
      </c>
      <c r="V45" s="110" t="s">
        <v>73</v>
      </c>
      <c r="W45" s="110" t="s">
        <v>74</v>
      </c>
      <c r="X45" s="110" t="s">
        <v>72</v>
      </c>
      <c r="Y45" s="110" t="s">
        <v>73</v>
      </c>
      <c r="Z45" s="110" t="s">
        <v>74</v>
      </c>
      <c r="AA45" s="110" t="s">
        <v>72</v>
      </c>
      <c r="AB45" s="110" t="s">
        <v>73</v>
      </c>
      <c r="AC45" s="110" t="s">
        <v>74</v>
      </c>
      <c r="AD45" s="110" t="s">
        <v>72</v>
      </c>
      <c r="AE45" s="110" t="s">
        <v>73</v>
      </c>
      <c r="AF45" s="110" t="s">
        <v>74</v>
      </c>
      <c r="AG45" s="110" t="s">
        <v>72</v>
      </c>
      <c r="AH45" s="110" t="s">
        <v>73</v>
      </c>
      <c r="AI45" s="110" t="s">
        <v>74</v>
      </c>
      <c r="AJ45" s="110" t="s">
        <v>72</v>
      </c>
      <c r="AK45" s="110" t="s">
        <v>73</v>
      </c>
      <c r="AL45" s="110" t="s">
        <v>74</v>
      </c>
      <c r="AM45" s="110" t="s">
        <v>72</v>
      </c>
      <c r="AN45" s="110" t="s">
        <v>73</v>
      </c>
      <c r="AO45" s="110" t="s">
        <v>74</v>
      </c>
      <c r="AP45" s="111" t="s">
        <v>72</v>
      </c>
      <c r="AQ45" s="111" t="s">
        <v>73</v>
      </c>
      <c r="AR45" s="111" t="s">
        <v>74</v>
      </c>
      <c r="AS45" s="111" t="s">
        <v>72</v>
      </c>
      <c r="AT45" s="111" t="s">
        <v>73</v>
      </c>
      <c r="AU45" s="111" t="s">
        <v>74</v>
      </c>
      <c r="AV45" s="111" t="s">
        <v>72</v>
      </c>
      <c r="AW45" s="111" t="s">
        <v>73</v>
      </c>
      <c r="AX45" s="111" t="s">
        <v>74</v>
      </c>
      <c r="AY45" s="111" t="s">
        <v>72</v>
      </c>
      <c r="AZ45" s="111" t="s">
        <v>73</v>
      </c>
      <c r="BA45" s="111" t="s">
        <v>74</v>
      </c>
      <c r="BB45" s="111" t="s">
        <v>72</v>
      </c>
      <c r="BC45" s="111" t="s">
        <v>73</v>
      </c>
      <c r="BD45" s="111" t="s">
        <v>74</v>
      </c>
      <c r="BE45" s="111" t="s">
        <v>72</v>
      </c>
      <c r="BF45" s="111" t="s">
        <v>73</v>
      </c>
      <c r="BG45" s="111" t="s">
        <v>74</v>
      </c>
      <c r="BH45" s="111" t="s">
        <v>72</v>
      </c>
      <c r="BI45" s="111" t="s">
        <v>73</v>
      </c>
      <c r="BJ45" s="111" t="s">
        <v>74</v>
      </c>
      <c r="BK45" s="111" t="s">
        <v>72</v>
      </c>
      <c r="BL45" s="111" t="s">
        <v>73</v>
      </c>
      <c r="BM45" s="111" t="s">
        <v>74</v>
      </c>
      <c r="BN45" s="112" t="s">
        <v>72</v>
      </c>
      <c r="BO45" s="112" t="s">
        <v>73</v>
      </c>
      <c r="BP45" s="112" t="s">
        <v>74</v>
      </c>
      <c r="BQ45" s="112" t="s">
        <v>72</v>
      </c>
      <c r="BR45" s="112" t="s">
        <v>73</v>
      </c>
      <c r="BS45" s="112" t="s">
        <v>74</v>
      </c>
      <c r="BT45" s="112" t="s">
        <v>72</v>
      </c>
      <c r="BU45" s="112" t="s">
        <v>73</v>
      </c>
      <c r="BV45" s="112" t="s">
        <v>74</v>
      </c>
      <c r="BW45" s="112" t="s">
        <v>72</v>
      </c>
      <c r="BX45" s="112" t="s">
        <v>73</v>
      </c>
      <c r="BY45" s="112" t="s">
        <v>74</v>
      </c>
      <c r="BZ45" s="110" t="s">
        <v>72</v>
      </c>
      <c r="CA45" s="110" t="s">
        <v>73</v>
      </c>
      <c r="CB45" s="110" t="s">
        <v>74</v>
      </c>
    </row>
    <row r="46" spans="1:80" x14ac:dyDescent="0.55000000000000004">
      <c r="A46" s="113">
        <v>3</v>
      </c>
      <c r="B46" s="9">
        <v>1444041102</v>
      </c>
      <c r="C46" s="10" t="s">
        <v>78</v>
      </c>
      <c r="D46" s="96" t="s">
        <v>79</v>
      </c>
      <c r="E46" s="14" t="s">
        <v>145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4"/>
      <c r="BL46" s="114"/>
      <c r="BM46" s="11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3"/>
      <c r="CA46" s="43"/>
      <c r="CB46" s="43"/>
    </row>
    <row r="47" spans="1:80" x14ac:dyDescent="0.55000000000000004">
      <c r="A47" s="115"/>
      <c r="B47" s="115"/>
      <c r="C47" s="115"/>
      <c r="D47" s="115"/>
      <c r="E47" s="20" t="s">
        <v>146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  <c r="BI47" s="116"/>
      <c r="BJ47" s="116"/>
      <c r="BK47" s="116"/>
      <c r="BL47" s="116"/>
      <c r="BM47" s="116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6"/>
      <c r="CA47" s="46"/>
      <c r="CB47" s="46"/>
    </row>
    <row r="48" spans="1:80" x14ac:dyDescent="0.55000000000000004">
      <c r="A48" s="115"/>
      <c r="B48" s="115"/>
      <c r="C48" s="115"/>
      <c r="D48" s="115"/>
      <c r="E48" s="20" t="s">
        <v>147</v>
      </c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  <c r="BI48" s="116"/>
      <c r="BJ48" s="116"/>
      <c r="BK48" s="116"/>
      <c r="BL48" s="116"/>
      <c r="BM48" s="116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6"/>
      <c r="CA48" s="46"/>
      <c r="CB48" s="46"/>
    </row>
    <row r="49" spans="1:80" x14ac:dyDescent="0.55000000000000004">
      <c r="A49" s="115"/>
      <c r="B49" s="115"/>
      <c r="C49" s="115"/>
      <c r="D49" s="115"/>
      <c r="E49" s="20" t="s">
        <v>148</v>
      </c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16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6"/>
      <c r="CA49" s="46"/>
      <c r="CB49" s="46"/>
    </row>
    <row r="50" spans="1:80" x14ac:dyDescent="0.55000000000000004">
      <c r="A50" s="115"/>
      <c r="B50" s="115"/>
      <c r="C50" s="115"/>
      <c r="D50" s="115"/>
      <c r="E50" s="20" t="s">
        <v>149</v>
      </c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  <c r="BI50" s="116"/>
      <c r="BJ50" s="116"/>
      <c r="BK50" s="116"/>
      <c r="BL50" s="116"/>
      <c r="BM50" s="116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6"/>
      <c r="CA50" s="46"/>
      <c r="CB50" s="46"/>
    </row>
    <row r="51" spans="1:80" x14ac:dyDescent="0.55000000000000004">
      <c r="A51" s="115"/>
      <c r="B51" s="115"/>
      <c r="C51" s="115"/>
      <c r="D51" s="115"/>
      <c r="E51" s="20" t="s">
        <v>150</v>
      </c>
      <c r="F51" s="46"/>
      <c r="G51" s="46"/>
      <c r="H51" s="46"/>
      <c r="I51" s="46"/>
      <c r="J51" s="46"/>
      <c r="K51" s="46"/>
      <c r="L51" s="46"/>
      <c r="M51" s="43"/>
      <c r="N51" s="43"/>
      <c r="O51" s="43"/>
      <c r="P51" s="43"/>
      <c r="Q51" s="43"/>
      <c r="R51" s="43"/>
      <c r="S51" s="43"/>
      <c r="T51" s="43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</row>
    <row r="52" spans="1:80" x14ac:dyDescent="0.55000000000000004">
      <c r="A52" s="115"/>
      <c r="B52" s="115"/>
      <c r="C52" s="115"/>
      <c r="D52" s="115"/>
      <c r="E52" s="20" t="s">
        <v>151</v>
      </c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6"/>
      <c r="CA52" s="46"/>
      <c r="CB52" s="46"/>
    </row>
    <row r="53" spans="1:80" x14ac:dyDescent="0.55000000000000004">
      <c r="A53" s="115"/>
      <c r="B53" s="115"/>
      <c r="C53" s="115"/>
      <c r="D53" s="115"/>
      <c r="E53" s="20" t="s">
        <v>152</v>
      </c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6"/>
      <c r="CA53" s="46"/>
      <c r="CB53" s="46"/>
    </row>
    <row r="54" spans="1:80" x14ac:dyDescent="0.55000000000000004">
      <c r="A54" s="115"/>
      <c r="B54" s="115"/>
      <c r="C54" s="115"/>
      <c r="D54" s="115"/>
      <c r="E54" s="20" t="s">
        <v>153</v>
      </c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>
        <v>1</v>
      </c>
      <c r="AQ54" s="46">
        <v>2</v>
      </c>
      <c r="AR54" s="46">
        <v>3</v>
      </c>
      <c r="AS54" s="46">
        <v>1</v>
      </c>
      <c r="AT54" s="46">
        <v>0</v>
      </c>
      <c r="AU54" s="46">
        <v>1</v>
      </c>
      <c r="AV54" s="46">
        <v>0</v>
      </c>
      <c r="AW54" s="46">
        <v>1</v>
      </c>
      <c r="AX54" s="46">
        <v>1</v>
      </c>
      <c r="AY54" s="46">
        <f>AP54+AS54+AV54</f>
        <v>2</v>
      </c>
      <c r="AZ54" s="46">
        <f>AQ54+AT54+AW54</f>
        <v>3</v>
      </c>
      <c r="BA54" s="46">
        <f t="shared" ref="BA54" si="7">AR54+AU54+AX54</f>
        <v>5</v>
      </c>
      <c r="BB54" s="46">
        <v>5</v>
      </c>
      <c r="BC54" s="46">
        <v>8</v>
      </c>
      <c r="BD54" s="46">
        <v>14</v>
      </c>
      <c r="BE54" s="46">
        <v>5</v>
      </c>
      <c r="BF54" s="46">
        <v>2</v>
      </c>
      <c r="BG54" s="46">
        <v>7</v>
      </c>
      <c r="BH54" s="46">
        <v>0</v>
      </c>
      <c r="BI54" s="46">
        <v>0</v>
      </c>
      <c r="BJ54" s="46">
        <v>0</v>
      </c>
      <c r="BK54" s="46">
        <f>BB54+BE54+BH54</f>
        <v>10</v>
      </c>
      <c r="BL54" s="46">
        <f t="shared" ref="BL54:BM54" si="8">BC54+BF54+BI54</f>
        <v>10</v>
      </c>
      <c r="BM54" s="46">
        <f t="shared" si="8"/>
        <v>21</v>
      </c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6">
        <f>AP54+AS54+AV54+BB54+BE54+BH54</f>
        <v>12</v>
      </c>
      <c r="CA54" s="46">
        <f t="shared" ref="CA54:CB54" si="9">AQ54+AT54+AW54+BC54+BF54+BI54</f>
        <v>13</v>
      </c>
      <c r="CB54" s="46">
        <f t="shared" si="9"/>
        <v>26</v>
      </c>
    </row>
    <row r="55" spans="1:80" x14ac:dyDescent="0.55000000000000004">
      <c r="A55" s="115"/>
      <c r="B55" s="115"/>
      <c r="C55" s="115"/>
      <c r="D55" s="115"/>
      <c r="E55" s="20" t="s">
        <v>154</v>
      </c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6"/>
      <c r="CA55" s="46"/>
      <c r="CB55" s="46"/>
    </row>
    <row r="56" spans="1:80" x14ac:dyDescent="0.55000000000000004">
      <c r="A56" s="117"/>
      <c r="B56" s="118"/>
      <c r="C56" s="119" t="s">
        <v>71</v>
      </c>
      <c r="D56" s="118"/>
      <c r="E56" s="58"/>
      <c r="F56" s="58"/>
      <c r="G56" s="58"/>
      <c r="H56" s="58"/>
      <c r="I56" s="58"/>
      <c r="J56" s="58"/>
      <c r="K56" s="58"/>
      <c r="L56" s="120"/>
      <c r="M56" s="121"/>
      <c r="N56" s="121"/>
      <c r="O56" s="121"/>
      <c r="P56" s="121"/>
      <c r="Q56" s="121"/>
      <c r="R56" s="121"/>
      <c r="S56" s="121"/>
      <c r="T56" s="121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3"/>
      <c r="BO56" s="123"/>
      <c r="BP56" s="123"/>
      <c r="BQ56" s="123"/>
      <c r="BR56" s="123"/>
      <c r="BS56" s="123"/>
      <c r="BT56" s="123"/>
      <c r="BU56" s="123"/>
      <c r="BV56" s="123"/>
      <c r="BW56" s="123"/>
      <c r="BX56" s="123"/>
      <c r="BY56" s="123"/>
      <c r="BZ56" s="123"/>
      <c r="CA56" s="123"/>
      <c r="CB56" s="123"/>
    </row>
  </sheetData>
  <mergeCells count="120">
    <mergeCell ref="BZ2:CB2"/>
    <mergeCell ref="AS2:AU2"/>
    <mergeCell ref="AV2:AX2"/>
    <mergeCell ref="AY2:BA2"/>
    <mergeCell ref="BB2:BD2"/>
    <mergeCell ref="BE2:BG2"/>
    <mergeCell ref="BH2:BJ2"/>
    <mergeCell ref="BK2:BM2"/>
    <mergeCell ref="BN2:BP2"/>
    <mergeCell ref="BQ2:BS2"/>
    <mergeCell ref="BT2:BV2"/>
    <mergeCell ref="BW2:BY2"/>
    <mergeCell ref="AP2:AR2"/>
    <mergeCell ref="I2:K2"/>
    <mergeCell ref="L2:N2"/>
    <mergeCell ref="O2:Q2"/>
    <mergeCell ref="R2:T2"/>
    <mergeCell ref="U2:W2"/>
    <mergeCell ref="X2:Z2"/>
    <mergeCell ref="AA2:AC2"/>
    <mergeCell ref="AD2:AF2"/>
    <mergeCell ref="AG2:AI2"/>
    <mergeCell ref="AJ2:AL2"/>
    <mergeCell ref="AM2:AO2"/>
    <mergeCell ref="F2:H2"/>
    <mergeCell ref="A16:A17"/>
    <mergeCell ref="B16:B17"/>
    <mergeCell ref="C16:C17"/>
    <mergeCell ref="D16:D17"/>
    <mergeCell ref="E16:E17"/>
    <mergeCell ref="F16:H16"/>
    <mergeCell ref="A2:A3"/>
    <mergeCell ref="B2:B3"/>
    <mergeCell ref="C2:C3"/>
    <mergeCell ref="D2:D3"/>
    <mergeCell ref="E2:E3"/>
    <mergeCell ref="AV16:AX16"/>
    <mergeCell ref="AY16:BA16"/>
    <mergeCell ref="X16:Z16"/>
    <mergeCell ref="AA16:AC16"/>
    <mergeCell ref="AD16:AF16"/>
    <mergeCell ref="AG16:AI16"/>
    <mergeCell ref="AJ16:AL16"/>
    <mergeCell ref="I16:K16"/>
    <mergeCell ref="L16:N16"/>
    <mergeCell ref="O16:Q16"/>
    <mergeCell ref="R16:T16"/>
    <mergeCell ref="U16:W16"/>
    <mergeCell ref="BQ16:BS16"/>
    <mergeCell ref="BT16:BV16"/>
    <mergeCell ref="BW16:BY16"/>
    <mergeCell ref="BZ16:CB16"/>
    <mergeCell ref="A30:A31"/>
    <mergeCell ref="B30:B31"/>
    <mergeCell ref="C30:C31"/>
    <mergeCell ref="D30:D31"/>
    <mergeCell ref="E30:E31"/>
    <mergeCell ref="F30:H30"/>
    <mergeCell ref="I30:K30"/>
    <mergeCell ref="L30:N30"/>
    <mergeCell ref="O30:Q30"/>
    <mergeCell ref="R30:T30"/>
    <mergeCell ref="U30:W30"/>
    <mergeCell ref="X30:Z30"/>
    <mergeCell ref="BB16:BD16"/>
    <mergeCell ref="BE16:BG16"/>
    <mergeCell ref="BH16:BJ16"/>
    <mergeCell ref="BK16:BM16"/>
    <mergeCell ref="BN16:BP16"/>
    <mergeCell ref="AM16:AO16"/>
    <mergeCell ref="AP16:AR16"/>
    <mergeCell ref="AS16:AU16"/>
    <mergeCell ref="BN30:BP30"/>
    <mergeCell ref="BQ30:BS30"/>
    <mergeCell ref="AP30:AR30"/>
    <mergeCell ref="AS30:AU30"/>
    <mergeCell ref="AV30:AX30"/>
    <mergeCell ref="AY30:BA30"/>
    <mergeCell ref="BB30:BD30"/>
    <mergeCell ref="AA30:AC30"/>
    <mergeCell ref="AD30:AF30"/>
    <mergeCell ref="AG30:AI30"/>
    <mergeCell ref="AJ30:AL30"/>
    <mergeCell ref="AM30:AO30"/>
    <mergeCell ref="AD44:AF44"/>
    <mergeCell ref="AG44:AI44"/>
    <mergeCell ref="AJ44:AL44"/>
    <mergeCell ref="AM44:AO44"/>
    <mergeCell ref="AP44:AR44"/>
    <mergeCell ref="BT30:BV30"/>
    <mergeCell ref="BW30:BY30"/>
    <mergeCell ref="BZ30:CB30"/>
    <mergeCell ref="A44:A45"/>
    <mergeCell ref="B44:B45"/>
    <mergeCell ref="C44:C45"/>
    <mergeCell ref="D44:D45"/>
    <mergeCell ref="E44:E45"/>
    <mergeCell ref="F44:H44"/>
    <mergeCell ref="I44:K44"/>
    <mergeCell ref="L44:N44"/>
    <mergeCell ref="O44:Q44"/>
    <mergeCell ref="R44:T44"/>
    <mergeCell ref="U44:W44"/>
    <mergeCell ref="X44:Z44"/>
    <mergeCell ref="AA44:AC44"/>
    <mergeCell ref="BE30:BG30"/>
    <mergeCell ref="BH30:BJ30"/>
    <mergeCell ref="BK30:BM30"/>
    <mergeCell ref="BW44:BY44"/>
    <mergeCell ref="BZ44:CB44"/>
    <mergeCell ref="BH44:BJ44"/>
    <mergeCell ref="BK44:BM44"/>
    <mergeCell ref="BN44:BP44"/>
    <mergeCell ref="BQ44:BS44"/>
    <mergeCell ref="BT44:BV44"/>
    <mergeCell ref="AS44:AU44"/>
    <mergeCell ref="AV44:AX44"/>
    <mergeCell ref="AY44:BA44"/>
    <mergeCell ref="BB44:BD44"/>
    <mergeCell ref="BE44:BG44"/>
  </mergeCells>
  <printOptions horizontalCentered="1"/>
  <pageMargins left="0.25" right="0.25" top="1.25" bottom="0.75" header="0.3" footer="0.3"/>
  <pageSetup paperSize="9" scale="95" orientation="landscape" horizontalDpi="4294967293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9F-95ED-46F0-A6C7-74ED31F49222}">
  <dimension ref="A1:BI46"/>
  <sheetViews>
    <sheetView zoomScale="91" zoomScaleNormal="91" workbookViewId="0">
      <selection activeCell="BH11" sqref="BH11"/>
    </sheetView>
  </sheetViews>
  <sheetFormatPr defaultRowHeight="24" x14ac:dyDescent="0.55000000000000004"/>
  <cols>
    <col min="1" max="1" width="3" style="1" customWidth="1"/>
    <col min="2" max="2" width="7.625" style="1" customWidth="1"/>
    <col min="3" max="3" width="13" style="1" customWidth="1"/>
    <col min="4" max="4" width="5.625" style="1" customWidth="1"/>
    <col min="5" max="39" width="3.375" style="1" customWidth="1"/>
    <col min="40" max="42" width="3.375" style="132" customWidth="1"/>
    <col min="43" max="60" width="6.75" style="1" customWidth="1"/>
    <col min="61" max="61" width="11.375" style="133" customWidth="1"/>
    <col min="62" max="256" width="9" style="1"/>
    <col min="257" max="257" width="3" style="1" customWidth="1"/>
    <col min="258" max="258" width="7.625" style="1" customWidth="1"/>
    <col min="259" max="259" width="13" style="1" customWidth="1"/>
    <col min="260" max="260" width="5.625" style="1" customWidth="1"/>
    <col min="261" max="298" width="3.375" style="1" customWidth="1"/>
    <col min="299" max="316" width="6.75" style="1" customWidth="1"/>
    <col min="317" max="317" width="11.375" style="1" customWidth="1"/>
    <col min="318" max="512" width="9" style="1"/>
    <col min="513" max="513" width="3" style="1" customWidth="1"/>
    <col min="514" max="514" width="7.625" style="1" customWidth="1"/>
    <col min="515" max="515" width="13" style="1" customWidth="1"/>
    <col min="516" max="516" width="5.625" style="1" customWidth="1"/>
    <col min="517" max="554" width="3.375" style="1" customWidth="1"/>
    <col min="555" max="572" width="6.75" style="1" customWidth="1"/>
    <col min="573" max="573" width="11.375" style="1" customWidth="1"/>
    <col min="574" max="768" width="9" style="1"/>
    <col min="769" max="769" width="3" style="1" customWidth="1"/>
    <col min="770" max="770" width="7.625" style="1" customWidth="1"/>
    <col min="771" max="771" width="13" style="1" customWidth="1"/>
    <col min="772" max="772" width="5.625" style="1" customWidth="1"/>
    <col min="773" max="810" width="3.375" style="1" customWidth="1"/>
    <col min="811" max="828" width="6.75" style="1" customWidth="1"/>
    <col min="829" max="829" width="11.375" style="1" customWidth="1"/>
    <col min="830" max="1024" width="9" style="1"/>
    <col min="1025" max="1025" width="3" style="1" customWidth="1"/>
    <col min="1026" max="1026" width="7.625" style="1" customWidth="1"/>
    <col min="1027" max="1027" width="13" style="1" customWidth="1"/>
    <col min="1028" max="1028" width="5.625" style="1" customWidth="1"/>
    <col min="1029" max="1066" width="3.375" style="1" customWidth="1"/>
    <col min="1067" max="1084" width="6.75" style="1" customWidth="1"/>
    <col min="1085" max="1085" width="11.375" style="1" customWidth="1"/>
    <col min="1086" max="1280" width="9" style="1"/>
    <col min="1281" max="1281" width="3" style="1" customWidth="1"/>
    <col min="1282" max="1282" width="7.625" style="1" customWidth="1"/>
    <col min="1283" max="1283" width="13" style="1" customWidth="1"/>
    <col min="1284" max="1284" width="5.625" style="1" customWidth="1"/>
    <col min="1285" max="1322" width="3.375" style="1" customWidth="1"/>
    <col min="1323" max="1340" width="6.75" style="1" customWidth="1"/>
    <col min="1341" max="1341" width="11.375" style="1" customWidth="1"/>
    <col min="1342" max="1536" width="9" style="1"/>
    <col min="1537" max="1537" width="3" style="1" customWidth="1"/>
    <col min="1538" max="1538" width="7.625" style="1" customWidth="1"/>
    <col min="1539" max="1539" width="13" style="1" customWidth="1"/>
    <col min="1540" max="1540" width="5.625" style="1" customWidth="1"/>
    <col min="1541" max="1578" width="3.375" style="1" customWidth="1"/>
    <col min="1579" max="1596" width="6.75" style="1" customWidth="1"/>
    <col min="1597" max="1597" width="11.375" style="1" customWidth="1"/>
    <col min="1598" max="1792" width="9" style="1"/>
    <col min="1793" max="1793" width="3" style="1" customWidth="1"/>
    <col min="1794" max="1794" width="7.625" style="1" customWidth="1"/>
    <col min="1795" max="1795" width="13" style="1" customWidth="1"/>
    <col min="1796" max="1796" width="5.625" style="1" customWidth="1"/>
    <col min="1797" max="1834" width="3.375" style="1" customWidth="1"/>
    <col min="1835" max="1852" width="6.75" style="1" customWidth="1"/>
    <col min="1853" max="1853" width="11.375" style="1" customWidth="1"/>
    <col min="1854" max="2048" width="9" style="1"/>
    <col min="2049" max="2049" width="3" style="1" customWidth="1"/>
    <col min="2050" max="2050" width="7.625" style="1" customWidth="1"/>
    <col min="2051" max="2051" width="13" style="1" customWidth="1"/>
    <col min="2052" max="2052" width="5.625" style="1" customWidth="1"/>
    <col min="2053" max="2090" width="3.375" style="1" customWidth="1"/>
    <col min="2091" max="2108" width="6.75" style="1" customWidth="1"/>
    <col min="2109" max="2109" width="11.375" style="1" customWidth="1"/>
    <col min="2110" max="2304" width="9" style="1"/>
    <col min="2305" max="2305" width="3" style="1" customWidth="1"/>
    <col min="2306" max="2306" width="7.625" style="1" customWidth="1"/>
    <col min="2307" max="2307" width="13" style="1" customWidth="1"/>
    <col min="2308" max="2308" width="5.625" style="1" customWidth="1"/>
    <col min="2309" max="2346" width="3.375" style="1" customWidth="1"/>
    <col min="2347" max="2364" width="6.75" style="1" customWidth="1"/>
    <col min="2365" max="2365" width="11.375" style="1" customWidth="1"/>
    <col min="2366" max="2560" width="9" style="1"/>
    <col min="2561" max="2561" width="3" style="1" customWidth="1"/>
    <col min="2562" max="2562" width="7.625" style="1" customWidth="1"/>
    <col min="2563" max="2563" width="13" style="1" customWidth="1"/>
    <col min="2564" max="2564" width="5.625" style="1" customWidth="1"/>
    <col min="2565" max="2602" width="3.375" style="1" customWidth="1"/>
    <col min="2603" max="2620" width="6.75" style="1" customWidth="1"/>
    <col min="2621" max="2621" width="11.375" style="1" customWidth="1"/>
    <col min="2622" max="2816" width="9" style="1"/>
    <col min="2817" max="2817" width="3" style="1" customWidth="1"/>
    <col min="2818" max="2818" width="7.625" style="1" customWidth="1"/>
    <col min="2819" max="2819" width="13" style="1" customWidth="1"/>
    <col min="2820" max="2820" width="5.625" style="1" customWidth="1"/>
    <col min="2821" max="2858" width="3.375" style="1" customWidth="1"/>
    <col min="2859" max="2876" width="6.75" style="1" customWidth="1"/>
    <col min="2877" max="2877" width="11.375" style="1" customWidth="1"/>
    <col min="2878" max="3072" width="9" style="1"/>
    <col min="3073" max="3073" width="3" style="1" customWidth="1"/>
    <col min="3074" max="3074" width="7.625" style="1" customWidth="1"/>
    <col min="3075" max="3075" width="13" style="1" customWidth="1"/>
    <col min="3076" max="3076" width="5.625" style="1" customWidth="1"/>
    <col min="3077" max="3114" width="3.375" style="1" customWidth="1"/>
    <col min="3115" max="3132" width="6.75" style="1" customWidth="1"/>
    <col min="3133" max="3133" width="11.375" style="1" customWidth="1"/>
    <col min="3134" max="3328" width="9" style="1"/>
    <col min="3329" max="3329" width="3" style="1" customWidth="1"/>
    <col min="3330" max="3330" width="7.625" style="1" customWidth="1"/>
    <col min="3331" max="3331" width="13" style="1" customWidth="1"/>
    <col min="3332" max="3332" width="5.625" style="1" customWidth="1"/>
    <col min="3333" max="3370" width="3.375" style="1" customWidth="1"/>
    <col min="3371" max="3388" width="6.75" style="1" customWidth="1"/>
    <col min="3389" max="3389" width="11.375" style="1" customWidth="1"/>
    <col min="3390" max="3584" width="9" style="1"/>
    <col min="3585" max="3585" width="3" style="1" customWidth="1"/>
    <col min="3586" max="3586" width="7.625" style="1" customWidth="1"/>
    <col min="3587" max="3587" width="13" style="1" customWidth="1"/>
    <col min="3588" max="3588" width="5.625" style="1" customWidth="1"/>
    <col min="3589" max="3626" width="3.375" style="1" customWidth="1"/>
    <col min="3627" max="3644" width="6.75" style="1" customWidth="1"/>
    <col min="3645" max="3645" width="11.375" style="1" customWidth="1"/>
    <col min="3646" max="3840" width="9" style="1"/>
    <col min="3841" max="3841" width="3" style="1" customWidth="1"/>
    <col min="3842" max="3842" width="7.625" style="1" customWidth="1"/>
    <col min="3843" max="3843" width="13" style="1" customWidth="1"/>
    <col min="3844" max="3844" width="5.625" style="1" customWidth="1"/>
    <col min="3845" max="3882" width="3.375" style="1" customWidth="1"/>
    <col min="3883" max="3900" width="6.75" style="1" customWidth="1"/>
    <col min="3901" max="3901" width="11.375" style="1" customWidth="1"/>
    <col min="3902" max="4096" width="9" style="1"/>
    <col min="4097" max="4097" width="3" style="1" customWidth="1"/>
    <col min="4098" max="4098" width="7.625" style="1" customWidth="1"/>
    <col min="4099" max="4099" width="13" style="1" customWidth="1"/>
    <col min="4100" max="4100" width="5.625" style="1" customWidth="1"/>
    <col min="4101" max="4138" width="3.375" style="1" customWidth="1"/>
    <col min="4139" max="4156" width="6.75" style="1" customWidth="1"/>
    <col min="4157" max="4157" width="11.375" style="1" customWidth="1"/>
    <col min="4158" max="4352" width="9" style="1"/>
    <col min="4353" max="4353" width="3" style="1" customWidth="1"/>
    <col min="4354" max="4354" width="7.625" style="1" customWidth="1"/>
    <col min="4355" max="4355" width="13" style="1" customWidth="1"/>
    <col min="4356" max="4356" width="5.625" style="1" customWidth="1"/>
    <col min="4357" max="4394" width="3.375" style="1" customWidth="1"/>
    <col min="4395" max="4412" width="6.75" style="1" customWidth="1"/>
    <col min="4413" max="4413" width="11.375" style="1" customWidth="1"/>
    <col min="4414" max="4608" width="9" style="1"/>
    <col min="4609" max="4609" width="3" style="1" customWidth="1"/>
    <col min="4610" max="4610" width="7.625" style="1" customWidth="1"/>
    <col min="4611" max="4611" width="13" style="1" customWidth="1"/>
    <col min="4612" max="4612" width="5.625" style="1" customWidth="1"/>
    <col min="4613" max="4650" width="3.375" style="1" customWidth="1"/>
    <col min="4651" max="4668" width="6.75" style="1" customWidth="1"/>
    <col min="4669" max="4669" width="11.375" style="1" customWidth="1"/>
    <col min="4670" max="4864" width="9" style="1"/>
    <col min="4865" max="4865" width="3" style="1" customWidth="1"/>
    <col min="4866" max="4866" width="7.625" style="1" customWidth="1"/>
    <col min="4867" max="4867" width="13" style="1" customWidth="1"/>
    <col min="4868" max="4868" width="5.625" style="1" customWidth="1"/>
    <col min="4869" max="4906" width="3.375" style="1" customWidth="1"/>
    <col min="4907" max="4924" width="6.75" style="1" customWidth="1"/>
    <col min="4925" max="4925" width="11.375" style="1" customWidth="1"/>
    <col min="4926" max="5120" width="9" style="1"/>
    <col min="5121" max="5121" width="3" style="1" customWidth="1"/>
    <col min="5122" max="5122" width="7.625" style="1" customWidth="1"/>
    <col min="5123" max="5123" width="13" style="1" customWidth="1"/>
    <col min="5124" max="5124" width="5.625" style="1" customWidth="1"/>
    <col min="5125" max="5162" width="3.375" style="1" customWidth="1"/>
    <col min="5163" max="5180" width="6.75" style="1" customWidth="1"/>
    <col min="5181" max="5181" width="11.375" style="1" customWidth="1"/>
    <col min="5182" max="5376" width="9" style="1"/>
    <col min="5377" max="5377" width="3" style="1" customWidth="1"/>
    <col min="5378" max="5378" width="7.625" style="1" customWidth="1"/>
    <col min="5379" max="5379" width="13" style="1" customWidth="1"/>
    <col min="5380" max="5380" width="5.625" style="1" customWidth="1"/>
    <col min="5381" max="5418" width="3.375" style="1" customWidth="1"/>
    <col min="5419" max="5436" width="6.75" style="1" customWidth="1"/>
    <col min="5437" max="5437" width="11.375" style="1" customWidth="1"/>
    <col min="5438" max="5632" width="9" style="1"/>
    <col min="5633" max="5633" width="3" style="1" customWidth="1"/>
    <col min="5634" max="5634" width="7.625" style="1" customWidth="1"/>
    <col min="5635" max="5635" width="13" style="1" customWidth="1"/>
    <col min="5636" max="5636" width="5.625" style="1" customWidth="1"/>
    <col min="5637" max="5674" width="3.375" style="1" customWidth="1"/>
    <col min="5675" max="5692" width="6.75" style="1" customWidth="1"/>
    <col min="5693" max="5693" width="11.375" style="1" customWidth="1"/>
    <col min="5694" max="5888" width="9" style="1"/>
    <col min="5889" max="5889" width="3" style="1" customWidth="1"/>
    <col min="5890" max="5890" width="7.625" style="1" customWidth="1"/>
    <col min="5891" max="5891" width="13" style="1" customWidth="1"/>
    <col min="5892" max="5892" width="5.625" style="1" customWidth="1"/>
    <col min="5893" max="5930" width="3.375" style="1" customWidth="1"/>
    <col min="5931" max="5948" width="6.75" style="1" customWidth="1"/>
    <col min="5949" max="5949" width="11.375" style="1" customWidth="1"/>
    <col min="5950" max="6144" width="9" style="1"/>
    <col min="6145" max="6145" width="3" style="1" customWidth="1"/>
    <col min="6146" max="6146" width="7.625" style="1" customWidth="1"/>
    <col min="6147" max="6147" width="13" style="1" customWidth="1"/>
    <col min="6148" max="6148" width="5.625" style="1" customWidth="1"/>
    <col min="6149" max="6186" width="3.375" style="1" customWidth="1"/>
    <col min="6187" max="6204" width="6.75" style="1" customWidth="1"/>
    <col min="6205" max="6205" width="11.375" style="1" customWidth="1"/>
    <col min="6206" max="6400" width="9" style="1"/>
    <col min="6401" max="6401" width="3" style="1" customWidth="1"/>
    <col min="6402" max="6402" width="7.625" style="1" customWidth="1"/>
    <col min="6403" max="6403" width="13" style="1" customWidth="1"/>
    <col min="6404" max="6404" width="5.625" style="1" customWidth="1"/>
    <col min="6405" max="6442" width="3.375" style="1" customWidth="1"/>
    <col min="6443" max="6460" width="6.75" style="1" customWidth="1"/>
    <col min="6461" max="6461" width="11.375" style="1" customWidth="1"/>
    <col min="6462" max="6656" width="9" style="1"/>
    <col min="6657" max="6657" width="3" style="1" customWidth="1"/>
    <col min="6658" max="6658" width="7.625" style="1" customWidth="1"/>
    <col min="6659" max="6659" width="13" style="1" customWidth="1"/>
    <col min="6660" max="6660" width="5.625" style="1" customWidth="1"/>
    <col min="6661" max="6698" width="3.375" style="1" customWidth="1"/>
    <col min="6699" max="6716" width="6.75" style="1" customWidth="1"/>
    <col min="6717" max="6717" width="11.375" style="1" customWidth="1"/>
    <col min="6718" max="6912" width="9" style="1"/>
    <col min="6913" max="6913" width="3" style="1" customWidth="1"/>
    <col min="6914" max="6914" width="7.625" style="1" customWidth="1"/>
    <col min="6915" max="6915" width="13" style="1" customWidth="1"/>
    <col min="6916" max="6916" width="5.625" style="1" customWidth="1"/>
    <col min="6917" max="6954" width="3.375" style="1" customWidth="1"/>
    <col min="6955" max="6972" width="6.75" style="1" customWidth="1"/>
    <col min="6973" max="6973" width="11.375" style="1" customWidth="1"/>
    <col min="6974" max="7168" width="9" style="1"/>
    <col min="7169" max="7169" width="3" style="1" customWidth="1"/>
    <col min="7170" max="7170" width="7.625" style="1" customWidth="1"/>
    <col min="7171" max="7171" width="13" style="1" customWidth="1"/>
    <col min="7172" max="7172" width="5.625" style="1" customWidth="1"/>
    <col min="7173" max="7210" width="3.375" style="1" customWidth="1"/>
    <col min="7211" max="7228" width="6.75" style="1" customWidth="1"/>
    <col min="7229" max="7229" width="11.375" style="1" customWidth="1"/>
    <col min="7230" max="7424" width="9" style="1"/>
    <col min="7425" max="7425" width="3" style="1" customWidth="1"/>
    <col min="7426" max="7426" width="7.625" style="1" customWidth="1"/>
    <col min="7427" max="7427" width="13" style="1" customWidth="1"/>
    <col min="7428" max="7428" width="5.625" style="1" customWidth="1"/>
    <col min="7429" max="7466" width="3.375" style="1" customWidth="1"/>
    <col min="7467" max="7484" width="6.75" style="1" customWidth="1"/>
    <col min="7485" max="7485" width="11.375" style="1" customWidth="1"/>
    <col min="7486" max="7680" width="9" style="1"/>
    <col min="7681" max="7681" width="3" style="1" customWidth="1"/>
    <col min="7682" max="7682" width="7.625" style="1" customWidth="1"/>
    <col min="7683" max="7683" width="13" style="1" customWidth="1"/>
    <col min="7684" max="7684" width="5.625" style="1" customWidth="1"/>
    <col min="7685" max="7722" width="3.375" style="1" customWidth="1"/>
    <col min="7723" max="7740" width="6.75" style="1" customWidth="1"/>
    <col min="7741" max="7741" width="11.375" style="1" customWidth="1"/>
    <col min="7742" max="7936" width="9" style="1"/>
    <col min="7937" max="7937" width="3" style="1" customWidth="1"/>
    <col min="7938" max="7938" width="7.625" style="1" customWidth="1"/>
    <col min="7939" max="7939" width="13" style="1" customWidth="1"/>
    <col min="7940" max="7940" width="5.625" style="1" customWidth="1"/>
    <col min="7941" max="7978" width="3.375" style="1" customWidth="1"/>
    <col min="7979" max="7996" width="6.75" style="1" customWidth="1"/>
    <col min="7997" max="7997" width="11.375" style="1" customWidth="1"/>
    <col min="7998" max="8192" width="9" style="1"/>
    <col min="8193" max="8193" width="3" style="1" customWidth="1"/>
    <col min="8194" max="8194" width="7.625" style="1" customWidth="1"/>
    <col min="8195" max="8195" width="13" style="1" customWidth="1"/>
    <col min="8196" max="8196" width="5.625" style="1" customWidth="1"/>
    <col min="8197" max="8234" width="3.375" style="1" customWidth="1"/>
    <col min="8235" max="8252" width="6.75" style="1" customWidth="1"/>
    <col min="8253" max="8253" width="11.375" style="1" customWidth="1"/>
    <col min="8254" max="8448" width="9" style="1"/>
    <col min="8449" max="8449" width="3" style="1" customWidth="1"/>
    <col min="8450" max="8450" width="7.625" style="1" customWidth="1"/>
    <col min="8451" max="8451" width="13" style="1" customWidth="1"/>
    <col min="8452" max="8452" width="5.625" style="1" customWidth="1"/>
    <col min="8453" max="8490" width="3.375" style="1" customWidth="1"/>
    <col min="8491" max="8508" width="6.75" style="1" customWidth="1"/>
    <col min="8509" max="8509" width="11.375" style="1" customWidth="1"/>
    <col min="8510" max="8704" width="9" style="1"/>
    <col min="8705" max="8705" width="3" style="1" customWidth="1"/>
    <col min="8706" max="8706" width="7.625" style="1" customWidth="1"/>
    <col min="8707" max="8707" width="13" style="1" customWidth="1"/>
    <col min="8708" max="8708" width="5.625" style="1" customWidth="1"/>
    <col min="8709" max="8746" width="3.375" style="1" customWidth="1"/>
    <col min="8747" max="8764" width="6.75" style="1" customWidth="1"/>
    <col min="8765" max="8765" width="11.375" style="1" customWidth="1"/>
    <col min="8766" max="8960" width="9" style="1"/>
    <col min="8961" max="8961" width="3" style="1" customWidth="1"/>
    <col min="8962" max="8962" width="7.625" style="1" customWidth="1"/>
    <col min="8963" max="8963" width="13" style="1" customWidth="1"/>
    <col min="8964" max="8964" width="5.625" style="1" customWidth="1"/>
    <col min="8965" max="9002" width="3.375" style="1" customWidth="1"/>
    <col min="9003" max="9020" width="6.75" style="1" customWidth="1"/>
    <col min="9021" max="9021" width="11.375" style="1" customWidth="1"/>
    <col min="9022" max="9216" width="9" style="1"/>
    <col min="9217" max="9217" width="3" style="1" customWidth="1"/>
    <col min="9218" max="9218" width="7.625" style="1" customWidth="1"/>
    <col min="9219" max="9219" width="13" style="1" customWidth="1"/>
    <col min="9220" max="9220" width="5.625" style="1" customWidth="1"/>
    <col min="9221" max="9258" width="3.375" style="1" customWidth="1"/>
    <col min="9259" max="9276" width="6.75" style="1" customWidth="1"/>
    <col min="9277" max="9277" width="11.375" style="1" customWidth="1"/>
    <col min="9278" max="9472" width="9" style="1"/>
    <col min="9473" max="9473" width="3" style="1" customWidth="1"/>
    <col min="9474" max="9474" width="7.625" style="1" customWidth="1"/>
    <col min="9475" max="9475" width="13" style="1" customWidth="1"/>
    <col min="9476" max="9476" width="5.625" style="1" customWidth="1"/>
    <col min="9477" max="9514" width="3.375" style="1" customWidth="1"/>
    <col min="9515" max="9532" width="6.75" style="1" customWidth="1"/>
    <col min="9533" max="9533" width="11.375" style="1" customWidth="1"/>
    <col min="9534" max="9728" width="9" style="1"/>
    <col min="9729" max="9729" width="3" style="1" customWidth="1"/>
    <col min="9730" max="9730" width="7.625" style="1" customWidth="1"/>
    <col min="9731" max="9731" width="13" style="1" customWidth="1"/>
    <col min="9732" max="9732" width="5.625" style="1" customWidth="1"/>
    <col min="9733" max="9770" width="3.375" style="1" customWidth="1"/>
    <col min="9771" max="9788" width="6.75" style="1" customWidth="1"/>
    <col min="9789" max="9789" width="11.375" style="1" customWidth="1"/>
    <col min="9790" max="9984" width="9" style="1"/>
    <col min="9985" max="9985" width="3" style="1" customWidth="1"/>
    <col min="9986" max="9986" width="7.625" style="1" customWidth="1"/>
    <col min="9987" max="9987" width="13" style="1" customWidth="1"/>
    <col min="9988" max="9988" width="5.625" style="1" customWidth="1"/>
    <col min="9989" max="10026" width="3.375" style="1" customWidth="1"/>
    <col min="10027" max="10044" width="6.75" style="1" customWidth="1"/>
    <col min="10045" max="10045" width="11.375" style="1" customWidth="1"/>
    <col min="10046" max="10240" width="9" style="1"/>
    <col min="10241" max="10241" width="3" style="1" customWidth="1"/>
    <col min="10242" max="10242" width="7.625" style="1" customWidth="1"/>
    <col min="10243" max="10243" width="13" style="1" customWidth="1"/>
    <col min="10244" max="10244" width="5.625" style="1" customWidth="1"/>
    <col min="10245" max="10282" width="3.375" style="1" customWidth="1"/>
    <col min="10283" max="10300" width="6.75" style="1" customWidth="1"/>
    <col min="10301" max="10301" width="11.375" style="1" customWidth="1"/>
    <col min="10302" max="10496" width="9" style="1"/>
    <col min="10497" max="10497" width="3" style="1" customWidth="1"/>
    <col min="10498" max="10498" width="7.625" style="1" customWidth="1"/>
    <col min="10499" max="10499" width="13" style="1" customWidth="1"/>
    <col min="10500" max="10500" width="5.625" style="1" customWidth="1"/>
    <col min="10501" max="10538" width="3.375" style="1" customWidth="1"/>
    <col min="10539" max="10556" width="6.75" style="1" customWidth="1"/>
    <col min="10557" max="10557" width="11.375" style="1" customWidth="1"/>
    <col min="10558" max="10752" width="9" style="1"/>
    <col min="10753" max="10753" width="3" style="1" customWidth="1"/>
    <col min="10754" max="10754" width="7.625" style="1" customWidth="1"/>
    <col min="10755" max="10755" width="13" style="1" customWidth="1"/>
    <col min="10756" max="10756" width="5.625" style="1" customWidth="1"/>
    <col min="10757" max="10794" width="3.375" style="1" customWidth="1"/>
    <col min="10795" max="10812" width="6.75" style="1" customWidth="1"/>
    <col min="10813" max="10813" width="11.375" style="1" customWidth="1"/>
    <col min="10814" max="11008" width="9" style="1"/>
    <col min="11009" max="11009" width="3" style="1" customWidth="1"/>
    <col min="11010" max="11010" width="7.625" style="1" customWidth="1"/>
    <col min="11011" max="11011" width="13" style="1" customWidth="1"/>
    <col min="11012" max="11012" width="5.625" style="1" customWidth="1"/>
    <col min="11013" max="11050" width="3.375" style="1" customWidth="1"/>
    <col min="11051" max="11068" width="6.75" style="1" customWidth="1"/>
    <col min="11069" max="11069" width="11.375" style="1" customWidth="1"/>
    <col min="11070" max="11264" width="9" style="1"/>
    <col min="11265" max="11265" width="3" style="1" customWidth="1"/>
    <col min="11266" max="11266" width="7.625" style="1" customWidth="1"/>
    <col min="11267" max="11267" width="13" style="1" customWidth="1"/>
    <col min="11268" max="11268" width="5.625" style="1" customWidth="1"/>
    <col min="11269" max="11306" width="3.375" style="1" customWidth="1"/>
    <col min="11307" max="11324" width="6.75" style="1" customWidth="1"/>
    <col min="11325" max="11325" width="11.375" style="1" customWidth="1"/>
    <col min="11326" max="11520" width="9" style="1"/>
    <col min="11521" max="11521" width="3" style="1" customWidth="1"/>
    <col min="11522" max="11522" width="7.625" style="1" customWidth="1"/>
    <col min="11523" max="11523" width="13" style="1" customWidth="1"/>
    <col min="11524" max="11524" width="5.625" style="1" customWidth="1"/>
    <col min="11525" max="11562" width="3.375" style="1" customWidth="1"/>
    <col min="11563" max="11580" width="6.75" style="1" customWidth="1"/>
    <col min="11581" max="11581" width="11.375" style="1" customWidth="1"/>
    <col min="11582" max="11776" width="9" style="1"/>
    <col min="11777" max="11777" width="3" style="1" customWidth="1"/>
    <col min="11778" max="11778" width="7.625" style="1" customWidth="1"/>
    <col min="11779" max="11779" width="13" style="1" customWidth="1"/>
    <col min="11780" max="11780" width="5.625" style="1" customWidth="1"/>
    <col min="11781" max="11818" width="3.375" style="1" customWidth="1"/>
    <col min="11819" max="11836" width="6.75" style="1" customWidth="1"/>
    <col min="11837" max="11837" width="11.375" style="1" customWidth="1"/>
    <col min="11838" max="12032" width="9" style="1"/>
    <col min="12033" max="12033" width="3" style="1" customWidth="1"/>
    <col min="12034" max="12034" width="7.625" style="1" customWidth="1"/>
    <col min="12035" max="12035" width="13" style="1" customWidth="1"/>
    <col min="12036" max="12036" width="5.625" style="1" customWidth="1"/>
    <col min="12037" max="12074" width="3.375" style="1" customWidth="1"/>
    <col min="12075" max="12092" width="6.75" style="1" customWidth="1"/>
    <col min="12093" max="12093" width="11.375" style="1" customWidth="1"/>
    <col min="12094" max="12288" width="9" style="1"/>
    <col min="12289" max="12289" width="3" style="1" customWidth="1"/>
    <col min="12290" max="12290" width="7.625" style="1" customWidth="1"/>
    <col min="12291" max="12291" width="13" style="1" customWidth="1"/>
    <col min="12292" max="12292" width="5.625" style="1" customWidth="1"/>
    <col min="12293" max="12330" width="3.375" style="1" customWidth="1"/>
    <col min="12331" max="12348" width="6.75" style="1" customWidth="1"/>
    <col min="12349" max="12349" width="11.375" style="1" customWidth="1"/>
    <col min="12350" max="12544" width="9" style="1"/>
    <col min="12545" max="12545" width="3" style="1" customWidth="1"/>
    <col min="12546" max="12546" width="7.625" style="1" customWidth="1"/>
    <col min="12547" max="12547" width="13" style="1" customWidth="1"/>
    <col min="12548" max="12548" width="5.625" style="1" customWidth="1"/>
    <col min="12549" max="12586" width="3.375" style="1" customWidth="1"/>
    <col min="12587" max="12604" width="6.75" style="1" customWidth="1"/>
    <col min="12605" max="12605" width="11.375" style="1" customWidth="1"/>
    <col min="12606" max="12800" width="9" style="1"/>
    <col min="12801" max="12801" width="3" style="1" customWidth="1"/>
    <col min="12802" max="12802" width="7.625" style="1" customWidth="1"/>
    <col min="12803" max="12803" width="13" style="1" customWidth="1"/>
    <col min="12804" max="12804" width="5.625" style="1" customWidth="1"/>
    <col min="12805" max="12842" width="3.375" style="1" customWidth="1"/>
    <col min="12843" max="12860" width="6.75" style="1" customWidth="1"/>
    <col min="12861" max="12861" width="11.375" style="1" customWidth="1"/>
    <col min="12862" max="13056" width="9" style="1"/>
    <col min="13057" max="13057" width="3" style="1" customWidth="1"/>
    <col min="13058" max="13058" width="7.625" style="1" customWidth="1"/>
    <col min="13059" max="13059" width="13" style="1" customWidth="1"/>
    <col min="13060" max="13060" width="5.625" style="1" customWidth="1"/>
    <col min="13061" max="13098" width="3.375" style="1" customWidth="1"/>
    <col min="13099" max="13116" width="6.75" style="1" customWidth="1"/>
    <col min="13117" max="13117" width="11.375" style="1" customWidth="1"/>
    <col min="13118" max="13312" width="9" style="1"/>
    <col min="13313" max="13313" width="3" style="1" customWidth="1"/>
    <col min="13314" max="13314" width="7.625" style="1" customWidth="1"/>
    <col min="13315" max="13315" width="13" style="1" customWidth="1"/>
    <col min="13316" max="13316" width="5.625" style="1" customWidth="1"/>
    <col min="13317" max="13354" width="3.375" style="1" customWidth="1"/>
    <col min="13355" max="13372" width="6.75" style="1" customWidth="1"/>
    <col min="13373" max="13373" width="11.375" style="1" customWidth="1"/>
    <col min="13374" max="13568" width="9" style="1"/>
    <col min="13569" max="13569" width="3" style="1" customWidth="1"/>
    <col min="13570" max="13570" width="7.625" style="1" customWidth="1"/>
    <col min="13571" max="13571" width="13" style="1" customWidth="1"/>
    <col min="13572" max="13572" width="5.625" style="1" customWidth="1"/>
    <col min="13573" max="13610" width="3.375" style="1" customWidth="1"/>
    <col min="13611" max="13628" width="6.75" style="1" customWidth="1"/>
    <col min="13629" max="13629" width="11.375" style="1" customWidth="1"/>
    <col min="13630" max="13824" width="9" style="1"/>
    <col min="13825" max="13825" width="3" style="1" customWidth="1"/>
    <col min="13826" max="13826" width="7.625" style="1" customWidth="1"/>
    <col min="13827" max="13827" width="13" style="1" customWidth="1"/>
    <col min="13828" max="13828" width="5.625" style="1" customWidth="1"/>
    <col min="13829" max="13866" width="3.375" style="1" customWidth="1"/>
    <col min="13867" max="13884" width="6.75" style="1" customWidth="1"/>
    <col min="13885" max="13885" width="11.375" style="1" customWidth="1"/>
    <col min="13886" max="14080" width="9" style="1"/>
    <col min="14081" max="14081" width="3" style="1" customWidth="1"/>
    <col min="14082" max="14082" width="7.625" style="1" customWidth="1"/>
    <col min="14083" max="14083" width="13" style="1" customWidth="1"/>
    <col min="14084" max="14084" width="5.625" style="1" customWidth="1"/>
    <col min="14085" max="14122" width="3.375" style="1" customWidth="1"/>
    <col min="14123" max="14140" width="6.75" style="1" customWidth="1"/>
    <col min="14141" max="14141" width="11.375" style="1" customWidth="1"/>
    <col min="14142" max="14336" width="9" style="1"/>
    <col min="14337" max="14337" width="3" style="1" customWidth="1"/>
    <col min="14338" max="14338" width="7.625" style="1" customWidth="1"/>
    <col min="14339" max="14339" width="13" style="1" customWidth="1"/>
    <col min="14340" max="14340" width="5.625" style="1" customWidth="1"/>
    <col min="14341" max="14378" width="3.375" style="1" customWidth="1"/>
    <col min="14379" max="14396" width="6.75" style="1" customWidth="1"/>
    <col min="14397" max="14397" width="11.375" style="1" customWidth="1"/>
    <col min="14398" max="14592" width="9" style="1"/>
    <col min="14593" max="14593" width="3" style="1" customWidth="1"/>
    <col min="14594" max="14594" width="7.625" style="1" customWidth="1"/>
    <col min="14595" max="14595" width="13" style="1" customWidth="1"/>
    <col min="14596" max="14596" width="5.625" style="1" customWidth="1"/>
    <col min="14597" max="14634" width="3.375" style="1" customWidth="1"/>
    <col min="14635" max="14652" width="6.75" style="1" customWidth="1"/>
    <col min="14653" max="14653" width="11.375" style="1" customWidth="1"/>
    <col min="14654" max="14848" width="9" style="1"/>
    <col min="14849" max="14849" width="3" style="1" customWidth="1"/>
    <col min="14850" max="14850" width="7.625" style="1" customWidth="1"/>
    <col min="14851" max="14851" width="13" style="1" customWidth="1"/>
    <col min="14852" max="14852" width="5.625" style="1" customWidth="1"/>
    <col min="14853" max="14890" width="3.375" style="1" customWidth="1"/>
    <col min="14891" max="14908" width="6.75" style="1" customWidth="1"/>
    <col min="14909" max="14909" width="11.375" style="1" customWidth="1"/>
    <col min="14910" max="15104" width="9" style="1"/>
    <col min="15105" max="15105" width="3" style="1" customWidth="1"/>
    <col min="15106" max="15106" width="7.625" style="1" customWidth="1"/>
    <col min="15107" max="15107" width="13" style="1" customWidth="1"/>
    <col min="15108" max="15108" width="5.625" style="1" customWidth="1"/>
    <col min="15109" max="15146" width="3.375" style="1" customWidth="1"/>
    <col min="15147" max="15164" width="6.75" style="1" customWidth="1"/>
    <col min="15165" max="15165" width="11.375" style="1" customWidth="1"/>
    <col min="15166" max="15360" width="9" style="1"/>
    <col min="15361" max="15361" width="3" style="1" customWidth="1"/>
    <col min="15362" max="15362" width="7.625" style="1" customWidth="1"/>
    <col min="15363" max="15363" width="13" style="1" customWidth="1"/>
    <col min="15364" max="15364" width="5.625" style="1" customWidth="1"/>
    <col min="15365" max="15402" width="3.375" style="1" customWidth="1"/>
    <col min="15403" max="15420" width="6.75" style="1" customWidth="1"/>
    <col min="15421" max="15421" width="11.375" style="1" customWidth="1"/>
    <col min="15422" max="15616" width="9" style="1"/>
    <col min="15617" max="15617" width="3" style="1" customWidth="1"/>
    <col min="15618" max="15618" width="7.625" style="1" customWidth="1"/>
    <col min="15619" max="15619" width="13" style="1" customWidth="1"/>
    <col min="15620" max="15620" width="5.625" style="1" customWidth="1"/>
    <col min="15621" max="15658" width="3.375" style="1" customWidth="1"/>
    <col min="15659" max="15676" width="6.75" style="1" customWidth="1"/>
    <col min="15677" max="15677" width="11.375" style="1" customWidth="1"/>
    <col min="15678" max="15872" width="9" style="1"/>
    <col min="15873" max="15873" width="3" style="1" customWidth="1"/>
    <col min="15874" max="15874" width="7.625" style="1" customWidth="1"/>
    <col min="15875" max="15875" width="13" style="1" customWidth="1"/>
    <col min="15876" max="15876" width="5.625" style="1" customWidth="1"/>
    <col min="15877" max="15914" width="3.375" style="1" customWidth="1"/>
    <col min="15915" max="15932" width="6.75" style="1" customWidth="1"/>
    <col min="15933" max="15933" width="11.375" style="1" customWidth="1"/>
    <col min="15934" max="16128" width="9" style="1"/>
    <col min="16129" max="16129" width="3" style="1" customWidth="1"/>
    <col min="16130" max="16130" width="7.625" style="1" customWidth="1"/>
    <col min="16131" max="16131" width="13" style="1" customWidth="1"/>
    <col min="16132" max="16132" width="5.625" style="1" customWidth="1"/>
    <col min="16133" max="16170" width="3.375" style="1" customWidth="1"/>
    <col min="16171" max="16188" width="6.75" style="1" customWidth="1"/>
    <col min="16189" max="16189" width="11.375" style="1" customWidth="1"/>
    <col min="16190" max="16384" width="9" style="1"/>
  </cols>
  <sheetData>
    <row r="1" spans="1:61" x14ac:dyDescent="0.55000000000000004">
      <c r="A1" s="131" t="s">
        <v>157</v>
      </c>
      <c r="B1" s="131"/>
    </row>
    <row r="2" spans="1:61" s="11" customFormat="1" x14ac:dyDescent="0.55000000000000004">
      <c r="A2" s="131" t="s">
        <v>158</v>
      </c>
      <c r="B2" s="131"/>
      <c r="C2" s="131"/>
      <c r="D2" s="1"/>
      <c r="E2" s="1"/>
      <c r="F2" s="1"/>
      <c r="G2" s="131"/>
      <c r="H2" s="131"/>
    </row>
    <row r="3" spans="1:61" x14ac:dyDescent="0.55000000000000004">
      <c r="A3" s="211" t="s">
        <v>159</v>
      </c>
      <c r="B3" s="211"/>
      <c r="C3" s="211"/>
      <c r="D3" s="211"/>
      <c r="E3" s="211"/>
      <c r="F3" s="211"/>
    </row>
    <row r="4" spans="1:61" ht="12.75" customHeight="1" x14ac:dyDescent="0.55000000000000004">
      <c r="A4" s="131"/>
      <c r="B4" s="131"/>
    </row>
    <row r="5" spans="1:61" s="11" customFormat="1" ht="21" customHeight="1" x14ac:dyDescent="0.55000000000000004">
      <c r="A5" s="212" t="s">
        <v>0</v>
      </c>
      <c r="B5" s="134"/>
      <c r="C5" s="212" t="s">
        <v>64</v>
      </c>
      <c r="D5" s="212" t="s">
        <v>12</v>
      </c>
      <c r="E5" s="215" t="s">
        <v>160</v>
      </c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30" t="s">
        <v>161</v>
      </c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18" t="s">
        <v>162</v>
      </c>
      <c r="BG5" s="218"/>
      <c r="BH5" s="219"/>
      <c r="BI5" s="220" t="s">
        <v>107</v>
      </c>
    </row>
    <row r="6" spans="1:61" s="11" customFormat="1" ht="24" customHeight="1" x14ac:dyDescent="0.55000000000000004">
      <c r="A6" s="213"/>
      <c r="B6" s="135" t="s">
        <v>119</v>
      </c>
      <c r="C6" s="213"/>
      <c r="D6" s="213"/>
      <c r="E6" s="223" t="s">
        <v>163</v>
      </c>
      <c r="F6" s="223"/>
      <c r="G6" s="223"/>
      <c r="H6" s="223"/>
      <c r="I6" s="223"/>
      <c r="J6" s="223"/>
      <c r="K6" s="223"/>
      <c r="L6" s="223"/>
      <c r="M6" s="223"/>
      <c r="N6" s="216" t="s">
        <v>164</v>
      </c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7" t="s">
        <v>165</v>
      </c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24" t="s">
        <v>166</v>
      </c>
      <c r="AO6" s="225"/>
      <c r="AP6" s="226"/>
      <c r="AQ6" s="232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3"/>
      <c r="BF6" s="218"/>
      <c r="BG6" s="218"/>
      <c r="BH6" s="219"/>
      <c r="BI6" s="221"/>
    </row>
    <row r="7" spans="1:61" s="11" customFormat="1" ht="24" customHeight="1" x14ac:dyDescent="0.55000000000000004">
      <c r="A7" s="213"/>
      <c r="B7" s="135" t="s">
        <v>5</v>
      </c>
      <c r="C7" s="213"/>
      <c r="D7" s="213"/>
      <c r="E7" s="223" t="s">
        <v>167</v>
      </c>
      <c r="F7" s="223"/>
      <c r="G7" s="223" t="s">
        <v>168</v>
      </c>
      <c r="H7" s="223"/>
      <c r="I7" s="223" t="s">
        <v>169</v>
      </c>
      <c r="J7" s="223"/>
      <c r="K7" s="223" t="s">
        <v>74</v>
      </c>
      <c r="L7" s="223"/>
      <c r="M7" s="223"/>
      <c r="N7" s="216" t="s">
        <v>170</v>
      </c>
      <c r="O7" s="216"/>
      <c r="P7" s="216" t="s">
        <v>171</v>
      </c>
      <c r="Q7" s="216"/>
      <c r="R7" s="216" t="s">
        <v>167</v>
      </c>
      <c r="S7" s="216"/>
      <c r="T7" s="216" t="s">
        <v>168</v>
      </c>
      <c r="U7" s="216"/>
      <c r="V7" s="216" t="s">
        <v>172</v>
      </c>
      <c r="W7" s="216"/>
      <c r="X7" s="216" t="s">
        <v>74</v>
      </c>
      <c r="Y7" s="216"/>
      <c r="Z7" s="216"/>
      <c r="AA7" s="217" t="s">
        <v>170</v>
      </c>
      <c r="AB7" s="217"/>
      <c r="AC7" s="217" t="s">
        <v>171</v>
      </c>
      <c r="AD7" s="217"/>
      <c r="AE7" s="217" t="s">
        <v>167</v>
      </c>
      <c r="AF7" s="217"/>
      <c r="AG7" s="217" t="s">
        <v>168</v>
      </c>
      <c r="AH7" s="217"/>
      <c r="AI7" s="217" t="s">
        <v>172</v>
      </c>
      <c r="AJ7" s="217"/>
      <c r="AK7" s="217" t="s">
        <v>74</v>
      </c>
      <c r="AL7" s="217"/>
      <c r="AM7" s="217"/>
      <c r="AN7" s="227"/>
      <c r="AO7" s="228"/>
      <c r="AP7" s="229"/>
      <c r="AQ7" s="234" t="s">
        <v>173</v>
      </c>
      <c r="AR7" s="234"/>
      <c r="AS7" s="234"/>
      <c r="AT7" s="234" t="s">
        <v>174</v>
      </c>
      <c r="AU7" s="234"/>
      <c r="AV7" s="234"/>
      <c r="AW7" s="234" t="s">
        <v>175</v>
      </c>
      <c r="AX7" s="234"/>
      <c r="AY7" s="235"/>
      <c r="AZ7" s="234" t="s">
        <v>176</v>
      </c>
      <c r="BA7" s="234"/>
      <c r="BB7" s="235"/>
      <c r="BC7" s="234" t="s">
        <v>177</v>
      </c>
      <c r="BD7" s="234"/>
      <c r="BE7" s="235"/>
      <c r="BF7" s="218"/>
      <c r="BG7" s="218"/>
      <c r="BH7" s="219"/>
      <c r="BI7" s="221"/>
    </row>
    <row r="8" spans="1:61" s="11" customFormat="1" x14ac:dyDescent="0.55000000000000004">
      <c r="A8" s="214"/>
      <c r="B8" s="136"/>
      <c r="C8" s="214"/>
      <c r="D8" s="214"/>
      <c r="E8" s="137" t="s">
        <v>72</v>
      </c>
      <c r="F8" s="137" t="s">
        <v>73</v>
      </c>
      <c r="G8" s="137" t="s">
        <v>72</v>
      </c>
      <c r="H8" s="137" t="s">
        <v>73</v>
      </c>
      <c r="I8" s="137" t="s">
        <v>72</v>
      </c>
      <c r="J8" s="137" t="s">
        <v>73</v>
      </c>
      <c r="K8" s="137" t="s">
        <v>72</v>
      </c>
      <c r="L8" s="137" t="s">
        <v>73</v>
      </c>
      <c r="M8" s="137" t="s">
        <v>74</v>
      </c>
      <c r="N8" s="137" t="s">
        <v>72</v>
      </c>
      <c r="O8" s="137" t="s">
        <v>73</v>
      </c>
      <c r="P8" s="137" t="s">
        <v>72</v>
      </c>
      <c r="Q8" s="137" t="s">
        <v>73</v>
      </c>
      <c r="R8" s="137" t="s">
        <v>72</v>
      </c>
      <c r="S8" s="137" t="s">
        <v>73</v>
      </c>
      <c r="T8" s="137" t="s">
        <v>72</v>
      </c>
      <c r="U8" s="137" t="s">
        <v>73</v>
      </c>
      <c r="V8" s="137" t="s">
        <v>72</v>
      </c>
      <c r="W8" s="137" t="s">
        <v>73</v>
      </c>
      <c r="X8" s="137" t="s">
        <v>72</v>
      </c>
      <c r="Y8" s="137" t="s">
        <v>73</v>
      </c>
      <c r="Z8" s="137" t="s">
        <v>74</v>
      </c>
      <c r="AA8" s="137" t="s">
        <v>72</v>
      </c>
      <c r="AB8" s="137" t="s">
        <v>73</v>
      </c>
      <c r="AC8" s="137" t="s">
        <v>72</v>
      </c>
      <c r="AD8" s="137" t="s">
        <v>73</v>
      </c>
      <c r="AE8" s="137" t="s">
        <v>72</v>
      </c>
      <c r="AF8" s="137" t="s">
        <v>73</v>
      </c>
      <c r="AG8" s="137" t="s">
        <v>72</v>
      </c>
      <c r="AH8" s="137" t="s">
        <v>73</v>
      </c>
      <c r="AI8" s="137" t="s">
        <v>72</v>
      </c>
      <c r="AJ8" s="137" t="s">
        <v>73</v>
      </c>
      <c r="AK8" s="137" t="s">
        <v>72</v>
      </c>
      <c r="AL8" s="137" t="s">
        <v>73</v>
      </c>
      <c r="AM8" s="137" t="s">
        <v>74</v>
      </c>
      <c r="AN8" s="138" t="s">
        <v>72</v>
      </c>
      <c r="AO8" s="138" t="s">
        <v>73</v>
      </c>
      <c r="AP8" s="138" t="s">
        <v>74</v>
      </c>
      <c r="AQ8" s="139" t="s">
        <v>72</v>
      </c>
      <c r="AR8" s="139" t="s">
        <v>73</v>
      </c>
      <c r="AS8" s="137" t="s">
        <v>74</v>
      </c>
      <c r="AT8" s="139" t="s">
        <v>72</v>
      </c>
      <c r="AU8" s="139" t="s">
        <v>73</v>
      </c>
      <c r="AV8" s="137" t="s">
        <v>74</v>
      </c>
      <c r="AW8" s="139" t="s">
        <v>72</v>
      </c>
      <c r="AX8" s="139" t="s">
        <v>73</v>
      </c>
      <c r="AY8" s="137" t="s">
        <v>74</v>
      </c>
      <c r="AZ8" s="139" t="s">
        <v>72</v>
      </c>
      <c r="BA8" s="139" t="s">
        <v>73</v>
      </c>
      <c r="BB8" s="137" t="s">
        <v>74</v>
      </c>
      <c r="BC8" s="139" t="s">
        <v>72</v>
      </c>
      <c r="BD8" s="139" t="s">
        <v>73</v>
      </c>
      <c r="BE8" s="137" t="s">
        <v>74</v>
      </c>
      <c r="BF8" s="140" t="s">
        <v>72</v>
      </c>
      <c r="BG8" s="140" t="s">
        <v>73</v>
      </c>
      <c r="BH8" s="141" t="s">
        <v>74</v>
      </c>
      <c r="BI8" s="222"/>
    </row>
    <row r="9" spans="1:61" s="62" customFormat="1" x14ac:dyDescent="0.55000000000000004">
      <c r="A9" s="113">
        <v>1</v>
      </c>
      <c r="B9" s="8">
        <v>1444011201</v>
      </c>
      <c r="C9" s="8" t="s">
        <v>31</v>
      </c>
      <c r="D9" s="96" t="s">
        <v>36</v>
      </c>
      <c r="E9" s="113"/>
      <c r="F9" s="8"/>
      <c r="G9" s="8">
        <v>2</v>
      </c>
      <c r="H9" s="96"/>
      <c r="I9" s="142"/>
      <c r="J9" s="142"/>
      <c r="K9" s="142">
        <v>2</v>
      </c>
      <c r="L9" s="142"/>
      <c r="M9" s="142"/>
      <c r="N9" s="142"/>
      <c r="O9" s="142"/>
      <c r="P9" s="142"/>
      <c r="Q9" s="142"/>
      <c r="R9" s="142">
        <v>6</v>
      </c>
      <c r="S9" s="142">
        <v>18</v>
      </c>
      <c r="T9" s="142">
        <v>5</v>
      </c>
      <c r="U9" s="142">
        <v>13</v>
      </c>
      <c r="V9" s="142"/>
      <c r="W9" s="142">
        <v>1</v>
      </c>
      <c r="X9" s="142">
        <f>+R9+T9</f>
        <v>11</v>
      </c>
      <c r="Y9" s="142">
        <f>+W9+U9+S9</f>
        <v>32</v>
      </c>
      <c r="Z9" s="142">
        <f>SUM(X9:Y9)</f>
        <v>43</v>
      </c>
      <c r="AA9" s="142">
        <v>3</v>
      </c>
      <c r="AB9" s="142">
        <v>1</v>
      </c>
      <c r="AC9" s="142">
        <v>1</v>
      </c>
      <c r="AD9" s="142">
        <v>1</v>
      </c>
      <c r="AE9" s="142">
        <v>1</v>
      </c>
      <c r="AF9" s="142">
        <v>3</v>
      </c>
      <c r="AG9" s="142"/>
      <c r="AH9" s="142">
        <v>1</v>
      </c>
      <c r="AI9" s="142"/>
      <c r="AJ9" s="142"/>
      <c r="AK9" s="142">
        <f>+AA9+AC9+AE9</f>
        <v>5</v>
      </c>
      <c r="AL9" s="142">
        <f>+AB9+AD9+AF9+AH9</f>
        <v>6</v>
      </c>
      <c r="AM9" s="142">
        <f>SUM(AK9:AL9)</f>
        <v>11</v>
      </c>
      <c r="AN9" s="142">
        <f>+K9+X9+AK9</f>
        <v>18</v>
      </c>
      <c r="AO9" s="142">
        <f>+Y9+AL9</f>
        <v>38</v>
      </c>
      <c r="AP9" s="142">
        <f>SUM(AN9:AO9)</f>
        <v>56</v>
      </c>
      <c r="AQ9" s="142">
        <v>1</v>
      </c>
      <c r="AR9" s="142">
        <v>5</v>
      </c>
      <c r="AS9" s="142">
        <f>SUM(AQ9:AR9)</f>
        <v>6</v>
      </c>
      <c r="AT9" s="142">
        <v>1</v>
      </c>
      <c r="AU9" s="142">
        <v>9</v>
      </c>
      <c r="AV9" s="142">
        <f>SUM(AT9:AU9)</f>
        <v>10</v>
      </c>
      <c r="AW9" s="142">
        <v>4</v>
      </c>
      <c r="AX9" s="142">
        <v>9</v>
      </c>
      <c r="AY9" s="142">
        <f>SUM(AW9:AX9)</f>
        <v>13</v>
      </c>
      <c r="AZ9" s="142">
        <v>6</v>
      </c>
      <c r="BA9" s="142">
        <v>8</v>
      </c>
      <c r="BB9" s="142">
        <f>SUM(AZ9:BA9)</f>
        <v>14</v>
      </c>
      <c r="BC9" s="142"/>
      <c r="BD9" s="142"/>
      <c r="BE9" s="142"/>
      <c r="BF9" s="142">
        <f>+AQ9+AT9+AW9+AZ9</f>
        <v>12</v>
      </c>
      <c r="BG9" s="142">
        <f>+AR9+AU9+AX9+BA9</f>
        <v>31</v>
      </c>
      <c r="BH9" s="142">
        <f>SUM(BF9:BG9)</f>
        <v>43</v>
      </c>
      <c r="BI9" s="143"/>
    </row>
    <row r="10" spans="1:61" s="11" customFormat="1" x14ac:dyDescent="0.55000000000000004">
      <c r="A10" s="144">
        <v>2</v>
      </c>
      <c r="B10" s="144">
        <v>1444041101</v>
      </c>
      <c r="C10" s="144" t="s">
        <v>76</v>
      </c>
      <c r="D10" s="20" t="s">
        <v>36</v>
      </c>
      <c r="E10" s="20">
        <v>1</v>
      </c>
      <c r="F10" s="20" t="s">
        <v>50</v>
      </c>
      <c r="G10" s="20" t="s">
        <v>50</v>
      </c>
      <c r="H10" s="20">
        <v>1</v>
      </c>
      <c r="I10" s="20">
        <v>2</v>
      </c>
      <c r="J10" s="20">
        <v>1</v>
      </c>
      <c r="K10" s="20">
        <v>3</v>
      </c>
      <c r="L10" s="20">
        <v>2</v>
      </c>
      <c r="M10" s="20">
        <v>5</v>
      </c>
      <c r="N10" s="20">
        <v>0</v>
      </c>
      <c r="O10" s="20">
        <v>0</v>
      </c>
      <c r="P10" s="20">
        <v>0</v>
      </c>
      <c r="Q10" s="20">
        <v>0</v>
      </c>
      <c r="R10" s="20">
        <v>9</v>
      </c>
      <c r="S10" s="20">
        <v>30</v>
      </c>
      <c r="T10" s="20">
        <v>2</v>
      </c>
      <c r="U10" s="20">
        <v>16</v>
      </c>
      <c r="V10" s="20">
        <v>1</v>
      </c>
      <c r="W10" s="20">
        <v>3</v>
      </c>
      <c r="X10" s="20">
        <f>V10+T10+R10+P10+N10</f>
        <v>12</v>
      </c>
      <c r="Y10" s="20">
        <f>W10+U10+S10+Q10+O10</f>
        <v>49</v>
      </c>
      <c r="Z10" s="20">
        <f>SUM(X10:Y10)</f>
        <v>61</v>
      </c>
      <c r="AA10" s="20">
        <v>7</v>
      </c>
      <c r="AB10" s="20">
        <v>10</v>
      </c>
      <c r="AC10" s="20">
        <v>1</v>
      </c>
      <c r="AD10" s="20">
        <v>1</v>
      </c>
      <c r="AE10" s="20">
        <v>1</v>
      </c>
      <c r="AF10" s="20">
        <v>18</v>
      </c>
      <c r="AG10" s="20">
        <v>1</v>
      </c>
      <c r="AH10" s="20" t="s">
        <v>50</v>
      </c>
      <c r="AI10" s="20" t="s">
        <v>50</v>
      </c>
      <c r="AJ10" s="20" t="s">
        <v>50</v>
      </c>
      <c r="AK10" s="20">
        <v>10</v>
      </c>
      <c r="AL10" s="20">
        <v>29</v>
      </c>
      <c r="AM10" s="20">
        <v>39</v>
      </c>
      <c r="AN10" s="20">
        <v>22</v>
      </c>
      <c r="AO10" s="20">
        <v>78</v>
      </c>
      <c r="AP10" s="20">
        <v>100</v>
      </c>
      <c r="AQ10" s="20" t="s">
        <v>50</v>
      </c>
      <c r="AR10" s="20">
        <v>17</v>
      </c>
      <c r="AS10" s="20">
        <v>17</v>
      </c>
      <c r="AT10" s="20">
        <v>12</v>
      </c>
      <c r="AU10" s="20">
        <v>31</v>
      </c>
      <c r="AV10" s="20">
        <v>43</v>
      </c>
      <c r="AW10" s="20"/>
      <c r="AX10" s="20"/>
      <c r="AY10" s="20"/>
      <c r="AZ10" s="20"/>
      <c r="BA10" s="20"/>
      <c r="BB10" s="20"/>
      <c r="BC10" s="20"/>
      <c r="BD10" s="20"/>
      <c r="BE10" s="20"/>
      <c r="BF10" s="20">
        <v>12</v>
      </c>
      <c r="BG10" s="20">
        <v>48</v>
      </c>
      <c r="BH10" s="20">
        <v>60</v>
      </c>
      <c r="BI10" s="145"/>
    </row>
    <row r="11" spans="1:61" s="11" customFormat="1" x14ac:dyDescent="0.55000000000000004">
      <c r="A11" s="144">
        <v>3</v>
      </c>
      <c r="B11" s="144">
        <v>1444041102</v>
      </c>
      <c r="C11" s="144" t="s">
        <v>78</v>
      </c>
      <c r="D11" s="20" t="s">
        <v>79</v>
      </c>
      <c r="E11" s="20">
        <v>0</v>
      </c>
      <c r="F11" s="20">
        <v>0</v>
      </c>
      <c r="G11" s="20">
        <v>0</v>
      </c>
      <c r="H11" s="20">
        <v>0</v>
      </c>
      <c r="I11" s="20">
        <v>1</v>
      </c>
      <c r="J11" s="20">
        <v>0</v>
      </c>
      <c r="K11" s="20">
        <v>1</v>
      </c>
      <c r="L11" s="20">
        <v>0</v>
      </c>
      <c r="M11" s="20">
        <v>1</v>
      </c>
      <c r="N11" s="20">
        <v>0</v>
      </c>
      <c r="O11" s="20">
        <v>0</v>
      </c>
      <c r="P11" s="20">
        <v>0</v>
      </c>
      <c r="Q11" s="20">
        <v>0</v>
      </c>
      <c r="R11" s="20">
        <v>19</v>
      </c>
      <c r="S11" s="20">
        <v>17</v>
      </c>
      <c r="T11" s="20">
        <v>14</v>
      </c>
      <c r="U11" s="20">
        <v>30</v>
      </c>
      <c r="V11" s="20">
        <v>4</v>
      </c>
      <c r="W11" s="20">
        <v>2</v>
      </c>
      <c r="X11" s="20">
        <v>37</v>
      </c>
      <c r="Y11" s="20">
        <v>49</v>
      </c>
      <c r="Z11" s="20">
        <v>86</v>
      </c>
      <c r="AA11" s="20">
        <v>9</v>
      </c>
      <c r="AB11" s="20">
        <v>14</v>
      </c>
      <c r="AC11" s="20">
        <v>1</v>
      </c>
      <c r="AD11" s="20">
        <v>0</v>
      </c>
      <c r="AE11" s="20">
        <v>2</v>
      </c>
      <c r="AF11" s="20">
        <v>8</v>
      </c>
      <c r="AG11" s="20">
        <v>2</v>
      </c>
      <c r="AH11" s="20">
        <v>5</v>
      </c>
      <c r="AI11" s="20">
        <v>0</v>
      </c>
      <c r="AJ11" s="20">
        <v>0</v>
      </c>
      <c r="AK11" s="20">
        <v>14</v>
      </c>
      <c r="AL11" s="20">
        <v>27</v>
      </c>
      <c r="AM11" s="20">
        <v>41</v>
      </c>
      <c r="AN11" s="20">
        <v>52</v>
      </c>
      <c r="AO11" s="20">
        <v>76</v>
      </c>
      <c r="AP11" s="20">
        <v>128</v>
      </c>
      <c r="AQ11" s="20"/>
      <c r="AR11" s="20"/>
      <c r="AS11" s="20"/>
      <c r="AT11" s="20"/>
      <c r="AU11" s="20"/>
      <c r="AV11" s="20"/>
      <c r="AW11" s="20">
        <v>11</v>
      </c>
      <c r="AX11" s="20">
        <v>26</v>
      </c>
      <c r="AY11" s="20">
        <v>37</v>
      </c>
      <c r="AZ11" s="20">
        <v>25</v>
      </c>
      <c r="BA11" s="20">
        <v>24</v>
      </c>
      <c r="BB11" s="20">
        <v>86</v>
      </c>
      <c r="BC11" s="20"/>
      <c r="BD11" s="20"/>
      <c r="BE11" s="20"/>
      <c r="BF11" s="20">
        <v>36</v>
      </c>
      <c r="BG11" s="20">
        <v>50</v>
      </c>
      <c r="BH11" s="20">
        <v>86</v>
      </c>
      <c r="BI11" s="145"/>
    </row>
    <row r="12" spans="1:61" s="11" customFormat="1" x14ac:dyDescent="0.55000000000000004">
      <c r="A12" s="144"/>
      <c r="B12" s="208" t="s">
        <v>74</v>
      </c>
      <c r="C12" s="209"/>
      <c r="D12" s="210"/>
      <c r="E12" s="20">
        <f>SUM(E9:E11)</f>
        <v>1</v>
      </c>
      <c r="F12" s="20">
        <f t="shared" ref="F12:BH12" si="0">SUM(F9:F11)</f>
        <v>0</v>
      </c>
      <c r="G12" s="20">
        <f t="shared" si="0"/>
        <v>2</v>
      </c>
      <c r="H12" s="20">
        <f t="shared" si="0"/>
        <v>1</v>
      </c>
      <c r="I12" s="20">
        <f t="shared" si="0"/>
        <v>3</v>
      </c>
      <c r="J12" s="20">
        <f t="shared" si="0"/>
        <v>1</v>
      </c>
      <c r="K12" s="20">
        <f t="shared" si="0"/>
        <v>6</v>
      </c>
      <c r="L12" s="20">
        <f t="shared" si="0"/>
        <v>2</v>
      </c>
      <c r="M12" s="20">
        <f t="shared" si="0"/>
        <v>6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34</v>
      </c>
      <c r="S12" s="20">
        <f t="shared" si="0"/>
        <v>65</v>
      </c>
      <c r="T12" s="20">
        <f t="shared" si="0"/>
        <v>21</v>
      </c>
      <c r="U12" s="20">
        <f t="shared" si="0"/>
        <v>59</v>
      </c>
      <c r="V12" s="20">
        <f t="shared" si="0"/>
        <v>5</v>
      </c>
      <c r="W12" s="20">
        <f t="shared" si="0"/>
        <v>6</v>
      </c>
      <c r="X12" s="20">
        <f t="shared" si="0"/>
        <v>60</v>
      </c>
      <c r="Y12" s="20">
        <f t="shared" si="0"/>
        <v>130</v>
      </c>
      <c r="Z12" s="20">
        <f t="shared" si="0"/>
        <v>190</v>
      </c>
      <c r="AA12" s="20">
        <f t="shared" si="0"/>
        <v>19</v>
      </c>
      <c r="AB12" s="20">
        <f t="shared" si="0"/>
        <v>25</v>
      </c>
      <c r="AC12" s="20">
        <f t="shared" si="0"/>
        <v>3</v>
      </c>
      <c r="AD12" s="20">
        <f t="shared" si="0"/>
        <v>2</v>
      </c>
      <c r="AE12" s="20">
        <f t="shared" si="0"/>
        <v>4</v>
      </c>
      <c r="AF12" s="20">
        <f t="shared" si="0"/>
        <v>29</v>
      </c>
      <c r="AG12" s="20">
        <f t="shared" si="0"/>
        <v>3</v>
      </c>
      <c r="AH12" s="20">
        <f t="shared" si="0"/>
        <v>6</v>
      </c>
      <c r="AI12" s="20">
        <f t="shared" si="0"/>
        <v>0</v>
      </c>
      <c r="AJ12" s="20">
        <f t="shared" si="0"/>
        <v>0</v>
      </c>
      <c r="AK12" s="20">
        <f t="shared" si="0"/>
        <v>29</v>
      </c>
      <c r="AL12" s="20">
        <f t="shared" si="0"/>
        <v>62</v>
      </c>
      <c r="AM12" s="20">
        <f t="shared" si="0"/>
        <v>91</v>
      </c>
      <c r="AN12" s="20">
        <f t="shared" si="0"/>
        <v>92</v>
      </c>
      <c r="AO12" s="20">
        <f t="shared" si="0"/>
        <v>192</v>
      </c>
      <c r="AP12" s="20">
        <f t="shared" si="0"/>
        <v>284</v>
      </c>
      <c r="AQ12" s="20">
        <f t="shared" si="0"/>
        <v>1</v>
      </c>
      <c r="AR12" s="20">
        <f t="shared" si="0"/>
        <v>22</v>
      </c>
      <c r="AS12" s="20">
        <f t="shared" si="0"/>
        <v>23</v>
      </c>
      <c r="AT12" s="20">
        <f t="shared" si="0"/>
        <v>13</v>
      </c>
      <c r="AU12" s="20">
        <f t="shared" si="0"/>
        <v>40</v>
      </c>
      <c r="AV12" s="20">
        <f t="shared" si="0"/>
        <v>53</v>
      </c>
      <c r="AW12" s="20">
        <f t="shared" si="0"/>
        <v>15</v>
      </c>
      <c r="AX12" s="20">
        <f t="shared" si="0"/>
        <v>35</v>
      </c>
      <c r="AY12" s="20">
        <f t="shared" si="0"/>
        <v>50</v>
      </c>
      <c r="AZ12" s="20">
        <f t="shared" si="0"/>
        <v>31</v>
      </c>
      <c r="BA12" s="20">
        <f t="shared" si="0"/>
        <v>32</v>
      </c>
      <c r="BB12" s="20">
        <f t="shared" si="0"/>
        <v>100</v>
      </c>
      <c r="BC12" s="20">
        <f t="shared" si="0"/>
        <v>0</v>
      </c>
      <c r="BD12" s="20">
        <f t="shared" si="0"/>
        <v>0</v>
      </c>
      <c r="BE12" s="20">
        <f t="shared" si="0"/>
        <v>0</v>
      </c>
      <c r="BF12" s="20">
        <f t="shared" si="0"/>
        <v>60</v>
      </c>
      <c r="BG12" s="20">
        <f t="shared" si="0"/>
        <v>129</v>
      </c>
      <c r="BH12" s="20">
        <f t="shared" si="0"/>
        <v>189</v>
      </c>
      <c r="BI12" s="145"/>
    </row>
    <row r="13" spans="1:61" s="11" customFormat="1" x14ac:dyDescent="0.55000000000000004">
      <c r="A13" s="144">
        <v>5</v>
      </c>
      <c r="B13" s="144"/>
      <c r="C13" s="144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145"/>
    </row>
    <row r="14" spans="1:61" s="11" customFormat="1" x14ac:dyDescent="0.55000000000000004">
      <c r="A14" s="144">
        <v>6</v>
      </c>
      <c r="B14" s="144"/>
      <c r="C14" s="144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145"/>
    </row>
    <row r="15" spans="1:61" s="11" customFormat="1" x14ac:dyDescent="0.55000000000000004">
      <c r="A15" s="144">
        <v>7</v>
      </c>
      <c r="B15" s="144"/>
      <c r="C15" s="144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145"/>
    </row>
    <row r="16" spans="1:61" s="11" customFormat="1" x14ac:dyDescent="0.55000000000000004">
      <c r="A16" s="144">
        <v>8</v>
      </c>
      <c r="B16" s="144"/>
      <c r="C16" s="144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145"/>
    </row>
    <row r="17" spans="1:61" s="11" customFormat="1" x14ac:dyDescent="0.55000000000000004">
      <c r="A17" s="144">
        <v>9</v>
      </c>
      <c r="B17" s="144"/>
      <c r="C17" s="144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145"/>
    </row>
    <row r="18" spans="1:61" s="11" customFormat="1" x14ac:dyDescent="0.55000000000000004">
      <c r="A18" s="144">
        <v>10</v>
      </c>
      <c r="B18" s="144"/>
      <c r="C18" s="144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145"/>
    </row>
    <row r="19" spans="1:61" s="11" customFormat="1" x14ac:dyDescent="0.55000000000000004">
      <c r="A19" s="144" t="s">
        <v>178</v>
      </c>
      <c r="B19" s="144"/>
      <c r="C19" s="144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145"/>
    </row>
    <row r="20" spans="1:61" x14ac:dyDescent="0.55000000000000004">
      <c r="A20" s="146"/>
      <c r="B20" s="146"/>
      <c r="C20" s="146" t="s">
        <v>71</v>
      </c>
      <c r="D20" s="146"/>
      <c r="E20" s="113"/>
      <c r="F20" s="8"/>
      <c r="G20" s="8"/>
      <c r="H20" s="96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  <c r="BI20" s="147"/>
    </row>
    <row r="23" spans="1:61" x14ac:dyDescent="0.55000000000000004">
      <c r="AH23" s="148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I23" s="132" t="s">
        <v>180</v>
      </c>
    </row>
    <row r="24" spans="1:61" x14ac:dyDescent="0.55000000000000004">
      <c r="AH24" s="6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I24" s="1"/>
    </row>
    <row r="25" spans="1:61" x14ac:dyDescent="0.55000000000000004">
      <c r="AH25" s="148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I25" s="132" t="s">
        <v>183</v>
      </c>
    </row>
    <row r="26" spans="1:61" x14ac:dyDescent="0.55000000000000004">
      <c r="AH26" s="148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I26" s="132" t="s">
        <v>185</v>
      </c>
    </row>
    <row r="27" spans="1:61" x14ac:dyDescent="0.55000000000000004">
      <c r="AH27" s="148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I27" s="132" t="s">
        <v>187</v>
      </c>
    </row>
    <row r="28" spans="1:61" x14ac:dyDescent="0.55000000000000004">
      <c r="AH28" s="148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I28" s="132" t="s">
        <v>189</v>
      </c>
    </row>
    <row r="46" spans="44:46" x14ac:dyDescent="0.55000000000000004">
      <c r="AR46" s="1">
        <f>2567-2538</f>
        <v>29</v>
      </c>
      <c r="AS46" s="1">
        <f>29-18</f>
        <v>11</v>
      </c>
      <c r="AT46" s="1">
        <f>2567-11</f>
        <v>2556</v>
      </c>
    </row>
  </sheetData>
  <mergeCells count="34">
    <mergeCell ref="BC7:BE7"/>
    <mergeCell ref="AI7:AJ7"/>
    <mergeCell ref="AK7:AM7"/>
    <mergeCell ref="AQ7:AS7"/>
    <mergeCell ref="AT7:AV7"/>
    <mergeCell ref="AW7:AY7"/>
    <mergeCell ref="AZ7:BB7"/>
    <mergeCell ref="BF5:BH7"/>
    <mergeCell ref="BI5:BI8"/>
    <mergeCell ref="E6:M6"/>
    <mergeCell ref="N6:Z6"/>
    <mergeCell ref="AA6:AM6"/>
    <mergeCell ref="AN6:AP7"/>
    <mergeCell ref="E7:F7"/>
    <mergeCell ref="G7:H7"/>
    <mergeCell ref="I7:J7"/>
    <mergeCell ref="K7:M7"/>
    <mergeCell ref="AQ5:BE6"/>
    <mergeCell ref="V7:W7"/>
    <mergeCell ref="X7:Z7"/>
    <mergeCell ref="AA7:AB7"/>
    <mergeCell ref="AC7:AD7"/>
    <mergeCell ref="AE7:AF7"/>
    <mergeCell ref="B12:D12"/>
    <mergeCell ref="A3:F3"/>
    <mergeCell ref="A5:A8"/>
    <mergeCell ref="C5:C8"/>
    <mergeCell ref="D5:D8"/>
    <mergeCell ref="E5:AP5"/>
    <mergeCell ref="N7:O7"/>
    <mergeCell ref="P7:Q7"/>
    <mergeCell ref="R7:S7"/>
    <mergeCell ref="T7:U7"/>
    <mergeCell ref="AG7:AH7"/>
  </mergeCells>
  <printOptions horizontalCentered="1"/>
  <pageMargins left="0.23622047244094499" right="3.9370078740157501E-2" top="0.55118110236220497" bottom="0.55118110236220497" header="0.31496062992126" footer="0.31496062992126"/>
  <pageSetup paperSize="9" scale="90" orientation="landscape" horizontalDpi="4294967293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17DBB-6FEF-441C-845F-99EA1FE5C5AC}">
  <dimension ref="A1:CT24"/>
  <sheetViews>
    <sheetView workbookViewId="0">
      <selection activeCell="G7" sqref="G7"/>
    </sheetView>
  </sheetViews>
  <sheetFormatPr defaultRowHeight="24" x14ac:dyDescent="0.55000000000000004"/>
  <cols>
    <col min="1" max="1" width="4" style="62" customWidth="1"/>
    <col min="2" max="2" width="5.625" style="62" bestFit="1" customWidth="1"/>
    <col min="3" max="3" width="12.375" style="11" bestFit="1" customWidth="1"/>
    <col min="4" max="4" width="6.125" style="11" bestFit="1" customWidth="1"/>
    <col min="5" max="32" width="3.75" style="11" customWidth="1"/>
    <col min="33" max="48" width="3.375" style="11" customWidth="1"/>
    <col min="49" max="50" width="3" style="11" customWidth="1"/>
    <col min="51" max="56" width="3.375" style="11" customWidth="1"/>
    <col min="57" max="58" width="3.125" style="11" customWidth="1"/>
    <col min="59" max="68" width="3.375" style="11" customWidth="1"/>
    <col min="69" max="70" width="3" style="11" customWidth="1"/>
    <col min="71" max="72" width="3.375" style="11" customWidth="1"/>
    <col min="73" max="90" width="3.875" style="11" customWidth="1"/>
    <col min="91" max="92" width="4.125" style="11" customWidth="1"/>
    <col min="93" max="98" width="3.875" style="11" customWidth="1"/>
    <col min="99" max="256" width="9" style="11"/>
    <col min="257" max="257" width="4" style="11" customWidth="1"/>
    <col min="258" max="258" width="5.625" style="11" bestFit="1" customWidth="1"/>
    <col min="259" max="259" width="12.375" style="11" bestFit="1" customWidth="1"/>
    <col min="260" max="260" width="6.125" style="11" bestFit="1" customWidth="1"/>
    <col min="261" max="288" width="3.75" style="11" customWidth="1"/>
    <col min="289" max="304" width="3.375" style="11" customWidth="1"/>
    <col min="305" max="306" width="3" style="11" customWidth="1"/>
    <col min="307" max="312" width="3.375" style="11" customWidth="1"/>
    <col min="313" max="314" width="3.125" style="11" customWidth="1"/>
    <col min="315" max="324" width="3.375" style="11" customWidth="1"/>
    <col min="325" max="326" width="3" style="11" customWidth="1"/>
    <col min="327" max="328" width="3.375" style="11" customWidth="1"/>
    <col min="329" max="346" width="3.875" style="11" customWidth="1"/>
    <col min="347" max="348" width="4.125" style="11" customWidth="1"/>
    <col min="349" max="354" width="3.875" style="11" customWidth="1"/>
    <col min="355" max="512" width="9" style="11"/>
    <col min="513" max="513" width="4" style="11" customWidth="1"/>
    <col min="514" max="514" width="5.625" style="11" bestFit="1" customWidth="1"/>
    <col min="515" max="515" width="12.375" style="11" bestFit="1" customWidth="1"/>
    <col min="516" max="516" width="6.125" style="11" bestFit="1" customWidth="1"/>
    <col min="517" max="544" width="3.75" style="11" customWidth="1"/>
    <col min="545" max="560" width="3.375" style="11" customWidth="1"/>
    <col min="561" max="562" width="3" style="11" customWidth="1"/>
    <col min="563" max="568" width="3.375" style="11" customWidth="1"/>
    <col min="569" max="570" width="3.125" style="11" customWidth="1"/>
    <col min="571" max="580" width="3.375" style="11" customWidth="1"/>
    <col min="581" max="582" width="3" style="11" customWidth="1"/>
    <col min="583" max="584" width="3.375" style="11" customWidth="1"/>
    <col min="585" max="602" width="3.875" style="11" customWidth="1"/>
    <col min="603" max="604" width="4.125" style="11" customWidth="1"/>
    <col min="605" max="610" width="3.875" style="11" customWidth="1"/>
    <col min="611" max="768" width="9" style="11"/>
    <col min="769" max="769" width="4" style="11" customWidth="1"/>
    <col min="770" max="770" width="5.625" style="11" bestFit="1" customWidth="1"/>
    <col min="771" max="771" width="12.375" style="11" bestFit="1" customWidth="1"/>
    <col min="772" max="772" width="6.125" style="11" bestFit="1" customWidth="1"/>
    <col min="773" max="800" width="3.75" style="11" customWidth="1"/>
    <col min="801" max="816" width="3.375" style="11" customWidth="1"/>
    <col min="817" max="818" width="3" style="11" customWidth="1"/>
    <col min="819" max="824" width="3.375" style="11" customWidth="1"/>
    <col min="825" max="826" width="3.125" style="11" customWidth="1"/>
    <col min="827" max="836" width="3.375" style="11" customWidth="1"/>
    <col min="837" max="838" width="3" style="11" customWidth="1"/>
    <col min="839" max="840" width="3.375" style="11" customWidth="1"/>
    <col min="841" max="858" width="3.875" style="11" customWidth="1"/>
    <col min="859" max="860" width="4.125" style="11" customWidth="1"/>
    <col min="861" max="866" width="3.875" style="11" customWidth="1"/>
    <col min="867" max="1024" width="9" style="11"/>
    <col min="1025" max="1025" width="4" style="11" customWidth="1"/>
    <col min="1026" max="1026" width="5.625" style="11" bestFit="1" customWidth="1"/>
    <col min="1027" max="1027" width="12.375" style="11" bestFit="1" customWidth="1"/>
    <col min="1028" max="1028" width="6.125" style="11" bestFit="1" customWidth="1"/>
    <col min="1029" max="1056" width="3.75" style="11" customWidth="1"/>
    <col min="1057" max="1072" width="3.375" style="11" customWidth="1"/>
    <col min="1073" max="1074" width="3" style="11" customWidth="1"/>
    <col min="1075" max="1080" width="3.375" style="11" customWidth="1"/>
    <col min="1081" max="1082" width="3.125" style="11" customWidth="1"/>
    <col min="1083" max="1092" width="3.375" style="11" customWidth="1"/>
    <col min="1093" max="1094" width="3" style="11" customWidth="1"/>
    <col min="1095" max="1096" width="3.375" style="11" customWidth="1"/>
    <col min="1097" max="1114" width="3.875" style="11" customWidth="1"/>
    <col min="1115" max="1116" width="4.125" style="11" customWidth="1"/>
    <col min="1117" max="1122" width="3.875" style="11" customWidth="1"/>
    <col min="1123" max="1280" width="9" style="11"/>
    <col min="1281" max="1281" width="4" style="11" customWidth="1"/>
    <col min="1282" max="1282" width="5.625" style="11" bestFit="1" customWidth="1"/>
    <col min="1283" max="1283" width="12.375" style="11" bestFit="1" customWidth="1"/>
    <col min="1284" max="1284" width="6.125" style="11" bestFit="1" customWidth="1"/>
    <col min="1285" max="1312" width="3.75" style="11" customWidth="1"/>
    <col min="1313" max="1328" width="3.375" style="11" customWidth="1"/>
    <col min="1329" max="1330" width="3" style="11" customWidth="1"/>
    <col min="1331" max="1336" width="3.375" style="11" customWidth="1"/>
    <col min="1337" max="1338" width="3.125" style="11" customWidth="1"/>
    <col min="1339" max="1348" width="3.375" style="11" customWidth="1"/>
    <col min="1349" max="1350" width="3" style="11" customWidth="1"/>
    <col min="1351" max="1352" width="3.375" style="11" customWidth="1"/>
    <col min="1353" max="1370" width="3.875" style="11" customWidth="1"/>
    <col min="1371" max="1372" width="4.125" style="11" customWidth="1"/>
    <col min="1373" max="1378" width="3.875" style="11" customWidth="1"/>
    <col min="1379" max="1536" width="9" style="11"/>
    <col min="1537" max="1537" width="4" style="11" customWidth="1"/>
    <col min="1538" max="1538" width="5.625" style="11" bestFit="1" customWidth="1"/>
    <col min="1539" max="1539" width="12.375" style="11" bestFit="1" customWidth="1"/>
    <col min="1540" max="1540" width="6.125" style="11" bestFit="1" customWidth="1"/>
    <col min="1541" max="1568" width="3.75" style="11" customWidth="1"/>
    <col min="1569" max="1584" width="3.375" style="11" customWidth="1"/>
    <col min="1585" max="1586" width="3" style="11" customWidth="1"/>
    <col min="1587" max="1592" width="3.375" style="11" customWidth="1"/>
    <col min="1593" max="1594" width="3.125" style="11" customWidth="1"/>
    <col min="1595" max="1604" width="3.375" style="11" customWidth="1"/>
    <col min="1605" max="1606" width="3" style="11" customWidth="1"/>
    <col min="1607" max="1608" width="3.375" style="11" customWidth="1"/>
    <col min="1609" max="1626" width="3.875" style="11" customWidth="1"/>
    <col min="1627" max="1628" width="4.125" style="11" customWidth="1"/>
    <col min="1629" max="1634" width="3.875" style="11" customWidth="1"/>
    <col min="1635" max="1792" width="9" style="11"/>
    <col min="1793" max="1793" width="4" style="11" customWidth="1"/>
    <col min="1794" max="1794" width="5.625" style="11" bestFit="1" customWidth="1"/>
    <col min="1795" max="1795" width="12.375" style="11" bestFit="1" customWidth="1"/>
    <col min="1796" max="1796" width="6.125" style="11" bestFit="1" customWidth="1"/>
    <col min="1797" max="1824" width="3.75" style="11" customWidth="1"/>
    <col min="1825" max="1840" width="3.375" style="11" customWidth="1"/>
    <col min="1841" max="1842" width="3" style="11" customWidth="1"/>
    <col min="1843" max="1848" width="3.375" style="11" customWidth="1"/>
    <col min="1849" max="1850" width="3.125" style="11" customWidth="1"/>
    <col min="1851" max="1860" width="3.375" style="11" customWidth="1"/>
    <col min="1861" max="1862" width="3" style="11" customWidth="1"/>
    <col min="1863" max="1864" width="3.375" style="11" customWidth="1"/>
    <col min="1865" max="1882" width="3.875" style="11" customWidth="1"/>
    <col min="1883" max="1884" width="4.125" style="11" customWidth="1"/>
    <col min="1885" max="1890" width="3.875" style="11" customWidth="1"/>
    <col min="1891" max="2048" width="9" style="11"/>
    <col min="2049" max="2049" width="4" style="11" customWidth="1"/>
    <col min="2050" max="2050" width="5.625" style="11" bestFit="1" customWidth="1"/>
    <col min="2051" max="2051" width="12.375" style="11" bestFit="1" customWidth="1"/>
    <col min="2052" max="2052" width="6.125" style="11" bestFit="1" customWidth="1"/>
    <col min="2053" max="2080" width="3.75" style="11" customWidth="1"/>
    <col min="2081" max="2096" width="3.375" style="11" customWidth="1"/>
    <col min="2097" max="2098" width="3" style="11" customWidth="1"/>
    <col min="2099" max="2104" width="3.375" style="11" customWidth="1"/>
    <col min="2105" max="2106" width="3.125" style="11" customWidth="1"/>
    <col min="2107" max="2116" width="3.375" style="11" customWidth="1"/>
    <col min="2117" max="2118" width="3" style="11" customWidth="1"/>
    <col min="2119" max="2120" width="3.375" style="11" customWidth="1"/>
    <col min="2121" max="2138" width="3.875" style="11" customWidth="1"/>
    <col min="2139" max="2140" width="4.125" style="11" customWidth="1"/>
    <col min="2141" max="2146" width="3.875" style="11" customWidth="1"/>
    <col min="2147" max="2304" width="9" style="11"/>
    <col min="2305" max="2305" width="4" style="11" customWidth="1"/>
    <col min="2306" max="2306" width="5.625" style="11" bestFit="1" customWidth="1"/>
    <col min="2307" max="2307" width="12.375" style="11" bestFit="1" customWidth="1"/>
    <col min="2308" max="2308" width="6.125" style="11" bestFit="1" customWidth="1"/>
    <col min="2309" max="2336" width="3.75" style="11" customWidth="1"/>
    <col min="2337" max="2352" width="3.375" style="11" customWidth="1"/>
    <col min="2353" max="2354" width="3" style="11" customWidth="1"/>
    <col min="2355" max="2360" width="3.375" style="11" customWidth="1"/>
    <col min="2361" max="2362" width="3.125" style="11" customWidth="1"/>
    <col min="2363" max="2372" width="3.375" style="11" customWidth="1"/>
    <col min="2373" max="2374" width="3" style="11" customWidth="1"/>
    <col min="2375" max="2376" width="3.375" style="11" customWidth="1"/>
    <col min="2377" max="2394" width="3.875" style="11" customWidth="1"/>
    <col min="2395" max="2396" width="4.125" style="11" customWidth="1"/>
    <col min="2397" max="2402" width="3.875" style="11" customWidth="1"/>
    <col min="2403" max="2560" width="9" style="11"/>
    <col min="2561" max="2561" width="4" style="11" customWidth="1"/>
    <col min="2562" max="2562" width="5.625" style="11" bestFit="1" customWidth="1"/>
    <col min="2563" max="2563" width="12.375" style="11" bestFit="1" customWidth="1"/>
    <col min="2564" max="2564" width="6.125" style="11" bestFit="1" customWidth="1"/>
    <col min="2565" max="2592" width="3.75" style="11" customWidth="1"/>
    <col min="2593" max="2608" width="3.375" style="11" customWidth="1"/>
    <col min="2609" max="2610" width="3" style="11" customWidth="1"/>
    <col min="2611" max="2616" width="3.375" style="11" customWidth="1"/>
    <col min="2617" max="2618" width="3.125" style="11" customWidth="1"/>
    <col min="2619" max="2628" width="3.375" style="11" customWidth="1"/>
    <col min="2629" max="2630" width="3" style="11" customWidth="1"/>
    <col min="2631" max="2632" width="3.375" style="11" customWidth="1"/>
    <col min="2633" max="2650" width="3.875" style="11" customWidth="1"/>
    <col min="2651" max="2652" width="4.125" style="11" customWidth="1"/>
    <col min="2653" max="2658" width="3.875" style="11" customWidth="1"/>
    <col min="2659" max="2816" width="9" style="11"/>
    <col min="2817" max="2817" width="4" style="11" customWidth="1"/>
    <col min="2818" max="2818" width="5.625" style="11" bestFit="1" customWidth="1"/>
    <col min="2819" max="2819" width="12.375" style="11" bestFit="1" customWidth="1"/>
    <col min="2820" max="2820" width="6.125" style="11" bestFit="1" customWidth="1"/>
    <col min="2821" max="2848" width="3.75" style="11" customWidth="1"/>
    <col min="2849" max="2864" width="3.375" style="11" customWidth="1"/>
    <col min="2865" max="2866" width="3" style="11" customWidth="1"/>
    <col min="2867" max="2872" width="3.375" style="11" customWidth="1"/>
    <col min="2873" max="2874" width="3.125" style="11" customWidth="1"/>
    <col min="2875" max="2884" width="3.375" style="11" customWidth="1"/>
    <col min="2885" max="2886" width="3" style="11" customWidth="1"/>
    <col min="2887" max="2888" width="3.375" style="11" customWidth="1"/>
    <col min="2889" max="2906" width="3.875" style="11" customWidth="1"/>
    <col min="2907" max="2908" width="4.125" style="11" customWidth="1"/>
    <col min="2909" max="2914" width="3.875" style="11" customWidth="1"/>
    <col min="2915" max="3072" width="9" style="11"/>
    <col min="3073" max="3073" width="4" style="11" customWidth="1"/>
    <col min="3074" max="3074" width="5.625" style="11" bestFit="1" customWidth="1"/>
    <col min="3075" max="3075" width="12.375" style="11" bestFit="1" customWidth="1"/>
    <col min="3076" max="3076" width="6.125" style="11" bestFit="1" customWidth="1"/>
    <col min="3077" max="3104" width="3.75" style="11" customWidth="1"/>
    <col min="3105" max="3120" width="3.375" style="11" customWidth="1"/>
    <col min="3121" max="3122" width="3" style="11" customWidth="1"/>
    <col min="3123" max="3128" width="3.375" style="11" customWidth="1"/>
    <col min="3129" max="3130" width="3.125" style="11" customWidth="1"/>
    <col min="3131" max="3140" width="3.375" style="11" customWidth="1"/>
    <col min="3141" max="3142" width="3" style="11" customWidth="1"/>
    <col min="3143" max="3144" width="3.375" style="11" customWidth="1"/>
    <col min="3145" max="3162" width="3.875" style="11" customWidth="1"/>
    <col min="3163" max="3164" width="4.125" style="11" customWidth="1"/>
    <col min="3165" max="3170" width="3.875" style="11" customWidth="1"/>
    <col min="3171" max="3328" width="9" style="11"/>
    <col min="3329" max="3329" width="4" style="11" customWidth="1"/>
    <col min="3330" max="3330" width="5.625" style="11" bestFit="1" customWidth="1"/>
    <col min="3331" max="3331" width="12.375" style="11" bestFit="1" customWidth="1"/>
    <col min="3332" max="3332" width="6.125" style="11" bestFit="1" customWidth="1"/>
    <col min="3333" max="3360" width="3.75" style="11" customWidth="1"/>
    <col min="3361" max="3376" width="3.375" style="11" customWidth="1"/>
    <col min="3377" max="3378" width="3" style="11" customWidth="1"/>
    <col min="3379" max="3384" width="3.375" style="11" customWidth="1"/>
    <col min="3385" max="3386" width="3.125" style="11" customWidth="1"/>
    <col min="3387" max="3396" width="3.375" style="11" customWidth="1"/>
    <col min="3397" max="3398" width="3" style="11" customWidth="1"/>
    <col min="3399" max="3400" width="3.375" style="11" customWidth="1"/>
    <col min="3401" max="3418" width="3.875" style="11" customWidth="1"/>
    <col min="3419" max="3420" width="4.125" style="11" customWidth="1"/>
    <col min="3421" max="3426" width="3.875" style="11" customWidth="1"/>
    <col min="3427" max="3584" width="9" style="11"/>
    <col min="3585" max="3585" width="4" style="11" customWidth="1"/>
    <col min="3586" max="3586" width="5.625" style="11" bestFit="1" customWidth="1"/>
    <col min="3587" max="3587" width="12.375" style="11" bestFit="1" customWidth="1"/>
    <col min="3588" max="3588" width="6.125" style="11" bestFit="1" customWidth="1"/>
    <col min="3589" max="3616" width="3.75" style="11" customWidth="1"/>
    <col min="3617" max="3632" width="3.375" style="11" customWidth="1"/>
    <col min="3633" max="3634" width="3" style="11" customWidth="1"/>
    <col min="3635" max="3640" width="3.375" style="11" customWidth="1"/>
    <col min="3641" max="3642" width="3.125" style="11" customWidth="1"/>
    <col min="3643" max="3652" width="3.375" style="11" customWidth="1"/>
    <col min="3653" max="3654" width="3" style="11" customWidth="1"/>
    <col min="3655" max="3656" width="3.375" style="11" customWidth="1"/>
    <col min="3657" max="3674" width="3.875" style="11" customWidth="1"/>
    <col min="3675" max="3676" width="4.125" style="11" customWidth="1"/>
    <col min="3677" max="3682" width="3.875" style="11" customWidth="1"/>
    <col min="3683" max="3840" width="9" style="11"/>
    <col min="3841" max="3841" width="4" style="11" customWidth="1"/>
    <col min="3842" max="3842" width="5.625" style="11" bestFit="1" customWidth="1"/>
    <col min="3843" max="3843" width="12.375" style="11" bestFit="1" customWidth="1"/>
    <col min="3844" max="3844" width="6.125" style="11" bestFit="1" customWidth="1"/>
    <col min="3845" max="3872" width="3.75" style="11" customWidth="1"/>
    <col min="3873" max="3888" width="3.375" style="11" customWidth="1"/>
    <col min="3889" max="3890" width="3" style="11" customWidth="1"/>
    <col min="3891" max="3896" width="3.375" style="11" customWidth="1"/>
    <col min="3897" max="3898" width="3.125" style="11" customWidth="1"/>
    <col min="3899" max="3908" width="3.375" style="11" customWidth="1"/>
    <col min="3909" max="3910" width="3" style="11" customWidth="1"/>
    <col min="3911" max="3912" width="3.375" style="11" customWidth="1"/>
    <col min="3913" max="3930" width="3.875" style="11" customWidth="1"/>
    <col min="3931" max="3932" width="4.125" style="11" customWidth="1"/>
    <col min="3933" max="3938" width="3.875" style="11" customWidth="1"/>
    <col min="3939" max="4096" width="9" style="11"/>
    <col min="4097" max="4097" width="4" style="11" customWidth="1"/>
    <col min="4098" max="4098" width="5.625" style="11" bestFit="1" customWidth="1"/>
    <col min="4099" max="4099" width="12.375" style="11" bestFit="1" customWidth="1"/>
    <col min="4100" max="4100" width="6.125" style="11" bestFit="1" customWidth="1"/>
    <col min="4101" max="4128" width="3.75" style="11" customWidth="1"/>
    <col min="4129" max="4144" width="3.375" style="11" customWidth="1"/>
    <col min="4145" max="4146" width="3" style="11" customWidth="1"/>
    <col min="4147" max="4152" width="3.375" style="11" customWidth="1"/>
    <col min="4153" max="4154" width="3.125" style="11" customWidth="1"/>
    <col min="4155" max="4164" width="3.375" style="11" customWidth="1"/>
    <col min="4165" max="4166" width="3" style="11" customWidth="1"/>
    <col min="4167" max="4168" width="3.375" style="11" customWidth="1"/>
    <col min="4169" max="4186" width="3.875" style="11" customWidth="1"/>
    <col min="4187" max="4188" width="4.125" style="11" customWidth="1"/>
    <col min="4189" max="4194" width="3.875" style="11" customWidth="1"/>
    <col min="4195" max="4352" width="9" style="11"/>
    <col min="4353" max="4353" width="4" style="11" customWidth="1"/>
    <col min="4354" max="4354" width="5.625" style="11" bestFit="1" customWidth="1"/>
    <col min="4355" max="4355" width="12.375" style="11" bestFit="1" customWidth="1"/>
    <col min="4356" max="4356" width="6.125" style="11" bestFit="1" customWidth="1"/>
    <col min="4357" max="4384" width="3.75" style="11" customWidth="1"/>
    <col min="4385" max="4400" width="3.375" style="11" customWidth="1"/>
    <col min="4401" max="4402" width="3" style="11" customWidth="1"/>
    <col min="4403" max="4408" width="3.375" style="11" customWidth="1"/>
    <col min="4409" max="4410" width="3.125" style="11" customWidth="1"/>
    <col min="4411" max="4420" width="3.375" style="11" customWidth="1"/>
    <col min="4421" max="4422" width="3" style="11" customWidth="1"/>
    <col min="4423" max="4424" width="3.375" style="11" customWidth="1"/>
    <col min="4425" max="4442" width="3.875" style="11" customWidth="1"/>
    <col min="4443" max="4444" width="4.125" style="11" customWidth="1"/>
    <col min="4445" max="4450" width="3.875" style="11" customWidth="1"/>
    <col min="4451" max="4608" width="9" style="11"/>
    <col min="4609" max="4609" width="4" style="11" customWidth="1"/>
    <col min="4610" max="4610" width="5.625" style="11" bestFit="1" customWidth="1"/>
    <col min="4611" max="4611" width="12.375" style="11" bestFit="1" customWidth="1"/>
    <col min="4612" max="4612" width="6.125" style="11" bestFit="1" customWidth="1"/>
    <col min="4613" max="4640" width="3.75" style="11" customWidth="1"/>
    <col min="4641" max="4656" width="3.375" style="11" customWidth="1"/>
    <col min="4657" max="4658" width="3" style="11" customWidth="1"/>
    <col min="4659" max="4664" width="3.375" style="11" customWidth="1"/>
    <col min="4665" max="4666" width="3.125" style="11" customWidth="1"/>
    <col min="4667" max="4676" width="3.375" style="11" customWidth="1"/>
    <col min="4677" max="4678" width="3" style="11" customWidth="1"/>
    <col min="4679" max="4680" width="3.375" style="11" customWidth="1"/>
    <col min="4681" max="4698" width="3.875" style="11" customWidth="1"/>
    <col min="4699" max="4700" width="4.125" style="11" customWidth="1"/>
    <col min="4701" max="4706" width="3.875" style="11" customWidth="1"/>
    <col min="4707" max="4864" width="9" style="11"/>
    <col min="4865" max="4865" width="4" style="11" customWidth="1"/>
    <col min="4866" max="4866" width="5.625" style="11" bestFit="1" customWidth="1"/>
    <col min="4867" max="4867" width="12.375" style="11" bestFit="1" customWidth="1"/>
    <col min="4868" max="4868" width="6.125" style="11" bestFit="1" customWidth="1"/>
    <col min="4869" max="4896" width="3.75" style="11" customWidth="1"/>
    <col min="4897" max="4912" width="3.375" style="11" customWidth="1"/>
    <col min="4913" max="4914" width="3" style="11" customWidth="1"/>
    <col min="4915" max="4920" width="3.375" style="11" customWidth="1"/>
    <col min="4921" max="4922" width="3.125" style="11" customWidth="1"/>
    <col min="4923" max="4932" width="3.375" style="11" customWidth="1"/>
    <col min="4933" max="4934" width="3" style="11" customWidth="1"/>
    <col min="4935" max="4936" width="3.375" style="11" customWidth="1"/>
    <col min="4937" max="4954" width="3.875" style="11" customWidth="1"/>
    <col min="4955" max="4956" width="4.125" style="11" customWidth="1"/>
    <col min="4957" max="4962" width="3.875" style="11" customWidth="1"/>
    <col min="4963" max="5120" width="9" style="11"/>
    <col min="5121" max="5121" width="4" style="11" customWidth="1"/>
    <col min="5122" max="5122" width="5.625" style="11" bestFit="1" customWidth="1"/>
    <col min="5123" max="5123" width="12.375" style="11" bestFit="1" customWidth="1"/>
    <col min="5124" max="5124" width="6.125" style="11" bestFit="1" customWidth="1"/>
    <col min="5125" max="5152" width="3.75" style="11" customWidth="1"/>
    <col min="5153" max="5168" width="3.375" style="11" customWidth="1"/>
    <col min="5169" max="5170" width="3" style="11" customWidth="1"/>
    <col min="5171" max="5176" width="3.375" style="11" customWidth="1"/>
    <col min="5177" max="5178" width="3.125" style="11" customWidth="1"/>
    <col min="5179" max="5188" width="3.375" style="11" customWidth="1"/>
    <col min="5189" max="5190" width="3" style="11" customWidth="1"/>
    <col min="5191" max="5192" width="3.375" style="11" customWidth="1"/>
    <col min="5193" max="5210" width="3.875" style="11" customWidth="1"/>
    <col min="5211" max="5212" width="4.125" style="11" customWidth="1"/>
    <col min="5213" max="5218" width="3.875" style="11" customWidth="1"/>
    <col min="5219" max="5376" width="9" style="11"/>
    <col min="5377" max="5377" width="4" style="11" customWidth="1"/>
    <col min="5378" max="5378" width="5.625" style="11" bestFit="1" customWidth="1"/>
    <col min="5379" max="5379" width="12.375" style="11" bestFit="1" customWidth="1"/>
    <col min="5380" max="5380" width="6.125" style="11" bestFit="1" customWidth="1"/>
    <col min="5381" max="5408" width="3.75" style="11" customWidth="1"/>
    <col min="5409" max="5424" width="3.375" style="11" customWidth="1"/>
    <col min="5425" max="5426" width="3" style="11" customWidth="1"/>
    <col min="5427" max="5432" width="3.375" style="11" customWidth="1"/>
    <col min="5433" max="5434" width="3.125" style="11" customWidth="1"/>
    <col min="5435" max="5444" width="3.375" style="11" customWidth="1"/>
    <col min="5445" max="5446" width="3" style="11" customWidth="1"/>
    <col min="5447" max="5448" width="3.375" style="11" customWidth="1"/>
    <col min="5449" max="5466" width="3.875" style="11" customWidth="1"/>
    <col min="5467" max="5468" width="4.125" style="11" customWidth="1"/>
    <col min="5469" max="5474" width="3.875" style="11" customWidth="1"/>
    <col min="5475" max="5632" width="9" style="11"/>
    <col min="5633" max="5633" width="4" style="11" customWidth="1"/>
    <col min="5634" max="5634" width="5.625" style="11" bestFit="1" customWidth="1"/>
    <col min="5635" max="5635" width="12.375" style="11" bestFit="1" customWidth="1"/>
    <col min="5636" max="5636" width="6.125" style="11" bestFit="1" customWidth="1"/>
    <col min="5637" max="5664" width="3.75" style="11" customWidth="1"/>
    <col min="5665" max="5680" width="3.375" style="11" customWidth="1"/>
    <col min="5681" max="5682" width="3" style="11" customWidth="1"/>
    <col min="5683" max="5688" width="3.375" style="11" customWidth="1"/>
    <col min="5689" max="5690" width="3.125" style="11" customWidth="1"/>
    <col min="5691" max="5700" width="3.375" style="11" customWidth="1"/>
    <col min="5701" max="5702" width="3" style="11" customWidth="1"/>
    <col min="5703" max="5704" width="3.375" style="11" customWidth="1"/>
    <col min="5705" max="5722" width="3.875" style="11" customWidth="1"/>
    <col min="5723" max="5724" width="4.125" style="11" customWidth="1"/>
    <col min="5725" max="5730" width="3.875" style="11" customWidth="1"/>
    <col min="5731" max="5888" width="9" style="11"/>
    <col min="5889" max="5889" width="4" style="11" customWidth="1"/>
    <col min="5890" max="5890" width="5.625" style="11" bestFit="1" customWidth="1"/>
    <col min="5891" max="5891" width="12.375" style="11" bestFit="1" customWidth="1"/>
    <col min="5892" max="5892" width="6.125" style="11" bestFit="1" customWidth="1"/>
    <col min="5893" max="5920" width="3.75" style="11" customWidth="1"/>
    <col min="5921" max="5936" width="3.375" style="11" customWidth="1"/>
    <col min="5937" max="5938" width="3" style="11" customWidth="1"/>
    <col min="5939" max="5944" width="3.375" style="11" customWidth="1"/>
    <col min="5945" max="5946" width="3.125" style="11" customWidth="1"/>
    <col min="5947" max="5956" width="3.375" style="11" customWidth="1"/>
    <col min="5957" max="5958" width="3" style="11" customWidth="1"/>
    <col min="5959" max="5960" width="3.375" style="11" customWidth="1"/>
    <col min="5961" max="5978" width="3.875" style="11" customWidth="1"/>
    <col min="5979" max="5980" width="4.125" style="11" customWidth="1"/>
    <col min="5981" max="5986" width="3.875" style="11" customWidth="1"/>
    <col min="5987" max="6144" width="9" style="11"/>
    <col min="6145" max="6145" width="4" style="11" customWidth="1"/>
    <col min="6146" max="6146" width="5.625" style="11" bestFit="1" customWidth="1"/>
    <col min="6147" max="6147" width="12.375" style="11" bestFit="1" customWidth="1"/>
    <col min="6148" max="6148" width="6.125" style="11" bestFit="1" customWidth="1"/>
    <col min="6149" max="6176" width="3.75" style="11" customWidth="1"/>
    <col min="6177" max="6192" width="3.375" style="11" customWidth="1"/>
    <col min="6193" max="6194" width="3" style="11" customWidth="1"/>
    <col min="6195" max="6200" width="3.375" style="11" customWidth="1"/>
    <col min="6201" max="6202" width="3.125" style="11" customWidth="1"/>
    <col min="6203" max="6212" width="3.375" style="11" customWidth="1"/>
    <col min="6213" max="6214" width="3" style="11" customWidth="1"/>
    <col min="6215" max="6216" width="3.375" style="11" customWidth="1"/>
    <col min="6217" max="6234" width="3.875" style="11" customWidth="1"/>
    <col min="6235" max="6236" width="4.125" style="11" customWidth="1"/>
    <col min="6237" max="6242" width="3.875" style="11" customWidth="1"/>
    <col min="6243" max="6400" width="9" style="11"/>
    <col min="6401" max="6401" width="4" style="11" customWidth="1"/>
    <col min="6402" max="6402" width="5.625" style="11" bestFit="1" customWidth="1"/>
    <col min="6403" max="6403" width="12.375" style="11" bestFit="1" customWidth="1"/>
    <col min="6404" max="6404" width="6.125" style="11" bestFit="1" customWidth="1"/>
    <col min="6405" max="6432" width="3.75" style="11" customWidth="1"/>
    <col min="6433" max="6448" width="3.375" style="11" customWidth="1"/>
    <col min="6449" max="6450" width="3" style="11" customWidth="1"/>
    <col min="6451" max="6456" width="3.375" style="11" customWidth="1"/>
    <col min="6457" max="6458" width="3.125" style="11" customWidth="1"/>
    <col min="6459" max="6468" width="3.375" style="11" customWidth="1"/>
    <col min="6469" max="6470" width="3" style="11" customWidth="1"/>
    <col min="6471" max="6472" width="3.375" style="11" customWidth="1"/>
    <col min="6473" max="6490" width="3.875" style="11" customWidth="1"/>
    <col min="6491" max="6492" width="4.125" style="11" customWidth="1"/>
    <col min="6493" max="6498" width="3.875" style="11" customWidth="1"/>
    <col min="6499" max="6656" width="9" style="11"/>
    <col min="6657" max="6657" width="4" style="11" customWidth="1"/>
    <col min="6658" max="6658" width="5.625" style="11" bestFit="1" customWidth="1"/>
    <col min="6659" max="6659" width="12.375" style="11" bestFit="1" customWidth="1"/>
    <col min="6660" max="6660" width="6.125" style="11" bestFit="1" customWidth="1"/>
    <col min="6661" max="6688" width="3.75" style="11" customWidth="1"/>
    <col min="6689" max="6704" width="3.375" style="11" customWidth="1"/>
    <col min="6705" max="6706" width="3" style="11" customWidth="1"/>
    <col min="6707" max="6712" width="3.375" style="11" customWidth="1"/>
    <col min="6713" max="6714" width="3.125" style="11" customWidth="1"/>
    <col min="6715" max="6724" width="3.375" style="11" customWidth="1"/>
    <col min="6725" max="6726" width="3" style="11" customWidth="1"/>
    <col min="6727" max="6728" width="3.375" style="11" customWidth="1"/>
    <col min="6729" max="6746" width="3.875" style="11" customWidth="1"/>
    <col min="6747" max="6748" width="4.125" style="11" customWidth="1"/>
    <col min="6749" max="6754" width="3.875" style="11" customWidth="1"/>
    <col min="6755" max="6912" width="9" style="11"/>
    <col min="6913" max="6913" width="4" style="11" customWidth="1"/>
    <col min="6914" max="6914" width="5.625" style="11" bestFit="1" customWidth="1"/>
    <col min="6915" max="6915" width="12.375" style="11" bestFit="1" customWidth="1"/>
    <col min="6916" max="6916" width="6.125" style="11" bestFit="1" customWidth="1"/>
    <col min="6917" max="6944" width="3.75" style="11" customWidth="1"/>
    <col min="6945" max="6960" width="3.375" style="11" customWidth="1"/>
    <col min="6961" max="6962" width="3" style="11" customWidth="1"/>
    <col min="6963" max="6968" width="3.375" style="11" customWidth="1"/>
    <col min="6969" max="6970" width="3.125" style="11" customWidth="1"/>
    <col min="6971" max="6980" width="3.375" style="11" customWidth="1"/>
    <col min="6981" max="6982" width="3" style="11" customWidth="1"/>
    <col min="6983" max="6984" width="3.375" style="11" customWidth="1"/>
    <col min="6985" max="7002" width="3.875" style="11" customWidth="1"/>
    <col min="7003" max="7004" width="4.125" style="11" customWidth="1"/>
    <col min="7005" max="7010" width="3.875" style="11" customWidth="1"/>
    <col min="7011" max="7168" width="9" style="11"/>
    <col min="7169" max="7169" width="4" style="11" customWidth="1"/>
    <col min="7170" max="7170" width="5.625" style="11" bestFit="1" customWidth="1"/>
    <col min="7171" max="7171" width="12.375" style="11" bestFit="1" customWidth="1"/>
    <col min="7172" max="7172" width="6.125" style="11" bestFit="1" customWidth="1"/>
    <col min="7173" max="7200" width="3.75" style="11" customWidth="1"/>
    <col min="7201" max="7216" width="3.375" style="11" customWidth="1"/>
    <col min="7217" max="7218" width="3" style="11" customWidth="1"/>
    <col min="7219" max="7224" width="3.375" style="11" customWidth="1"/>
    <col min="7225" max="7226" width="3.125" style="11" customWidth="1"/>
    <col min="7227" max="7236" width="3.375" style="11" customWidth="1"/>
    <col min="7237" max="7238" width="3" style="11" customWidth="1"/>
    <col min="7239" max="7240" width="3.375" style="11" customWidth="1"/>
    <col min="7241" max="7258" width="3.875" style="11" customWidth="1"/>
    <col min="7259" max="7260" width="4.125" style="11" customWidth="1"/>
    <col min="7261" max="7266" width="3.875" style="11" customWidth="1"/>
    <col min="7267" max="7424" width="9" style="11"/>
    <col min="7425" max="7425" width="4" style="11" customWidth="1"/>
    <col min="7426" max="7426" width="5.625" style="11" bestFit="1" customWidth="1"/>
    <col min="7427" max="7427" width="12.375" style="11" bestFit="1" customWidth="1"/>
    <col min="7428" max="7428" width="6.125" style="11" bestFit="1" customWidth="1"/>
    <col min="7429" max="7456" width="3.75" style="11" customWidth="1"/>
    <col min="7457" max="7472" width="3.375" style="11" customWidth="1"/>
    <col min="7473" max="7474" width="3" style="11" customWidth="1"/>
    <col min="7475" max="7480" width="3.375" style="11" customWidth="1"/>
    <col min="7481" max="7482" width="3.125" style="11" customWidth="1"/>
    <col min="7483" max="7492" width="3.375" style="11" customWidth="1"/>
    <col min="7493" max="7494" width="3" style="11" customWidth="1"/>
    <col min="7495" max="7496" width="3.375" style="11" customWidth="1"/>
    <col min="7497" max="7514" width="3.875" style="11" customWidth="1"/>
    <col min="7515" max="7516" width="4.125" style="11" customWidth="1"/>
    <col min="7517" max="7522" width="3.875" style="11" customWidth="1"/>
    <col min="7523" max="7680" width="9" style="11"/>
    <col min="7681" max="7681" width="4" style="11" customWidth="1"/>
    <col min="7682" max="7682" width="5.625" style="11" bestFit="1" customWidth="1"/>
    <col min="7683" max="7683" width="12.375" style="11" bestFit="1" customWidth="1"/>
    <col min="7684" max="7684" width="6.125" style="11" bestFit="1" customWidth="1"/>
    <col min="7685" max="7712" width="3.75" style="11" customWidth="1"/>
    <col min="7713" max="7728" width="3.375" style="11" customWidth="1"/>
    <col min="7729" max="7730" width="3" style="11" customWidth="1"/>
    <col min="7731" max="7736" width="3.375" style="11" customWidth="1"/>
    <col min="7737" max="7738" width="3.125" style="11" customWidth="1"/>
    <col min="7739" max="7748" width="3.375" style="11" customWidth="1"/>
    <col min="7749" max="7750" width="3" style="11" customWidth="1"/>
    <col min="7751" max="7752" width="3.375" style="11" customWidth="1"/>
    <col min="7753" max="7770" width="3.875" style="11" customWidth="1"/>
    <col min="7771" max="7772" width="4.125" style="11" customWidth="1"/>
    <col min="7773" max="7778" width="3.875" style="11" customWidth="1"/>
    <col min="7779" max="7936" width="9" style="11"/>
    <col min="7937" max="7937" width="4" style="11" customWidth="1"/>
    <col min="7938" max="7938" width="5.625" style="11" bestFit="1" customWidth="1"/>
    <col min="7939" max="7939" width="12.375" style="11" bestFit="1" customWidth="1"/>
    <col min="7940" max="7940" width="6.125" style="11" bestFit="1" customWidth="1"/>
    <col min="7941" max="7968" width="3.75" style="11" customWidth="1"/>
    <col min="7969" max="7984" width="3.375" style="11" customWidth="1"/>
    <col min="7985" max="7986" width="3" style="11" customWidth="1"/>
    <col min="7987" max="7992" width="3.375" style="11" customWidth="1"/>
    <col min="7993" max="7994" width="3.125" style="11" customWidth="1"/>
    <col min="7995" max="8004" width="3.375" style="11" customWidth="1"/>
    <col min="8005" max="8006" width="3" style="11" customWidth="1"/>
    <col min="8007" max="8008" width="3.375" style="11" customWidth="1"/>
    <col min="8009" max="8026" width="3.875" style="11" customWidth="1"/>
    <col min="8027" max="8028" width="4.125" style="11" customWidth="1"/>
    <col min="8029" max="8034" width="3.875" style="11" customWidth="1"/>
    <col min="8035" max="8192" width="9" style="11"/>
    <col min="8193" max="8193" width="4" style="11" customWidth="1"/>
    <col min="8194" max="8194" width="5.625" style="11" bestFit="1" customWidth="1"/>
    <col min="8195" max="8195" width="12.375" style="11" bestFit="1" customWidth="1"/>
    <col min="8196" max="8196" width="6.125" style="11" bestFit="1" customWidth="1"/>
    <col min="8197" max="8224" width="3.75" style="11" customWidth="1"/>
    <col min="8225" max="8240" width="3.375" style="11" customWidth="1"/>
    <col min="8241" max="8242" width="3" style="11" customWidth="1"/>
    <col min="8243" max="8248" width="3.375" style="11" customWidth="1"/>
    <col min="8249" max="8250" width="3.125" style="11" customWidth="1"/>
    <col min="8251" max="8260" width="3.375" style="11" customWidth="1"/>
    <col min="8261" max="8262" width="3" style="11" customWidth="1"/>
    <col min="8263" max="8264" width="3.375" style="11" customWidth="1"/>
    <col min="8265" max="8282" width="3.875" style="11" customWidth="1"/>
    <col min="8283" max="8284" width="4.125" style="11" customWidth="1"/>
    <col min="8285" max="8290" width="3.875" style="11" customWidth="1"/>
    <col min="8291" max="8448" width="9" style="11"/>
    <col min="8449" max="8449" width="4" style="11" customWidth="1"/>
    <col min="8450" max="8450" width="5.625" style="11" bestFit="1" customWidth="1"/>
    <col min="8451" max="8451" width="12.375" style="11" bestFit="1" customWidth="1"/>
    <col min="8452" max="8452" width="6.125" style="11" bestFit="1" customWidth="1"/>
    <col min="8453" max="8480" width="3.75" style="11" customWidth="1"/>
    <col min="8481" max="8496" width="3.375" style="11" customWidth="1"/>
    <col min="8497" max="8498" width="3" style="11" customWidth="1"/>
    <col min="8499" max="8504" width="3.375" style="11" customWidth="1"/>
    <col min="8505" max="8506" width="3.125" style="11" customWidth="1"/>
    <col min="8507" max="8516" width="3.375" style="11" customWidth="1"/>
    <col min="8517" max="8518" width="3" style="11" customWidth="1"/>
    <col min="8519" max="8520" width="3.375" style="11" customWidth="1"/>
    <col min="8521" max="8538" width="3.875" style="11" customWidth="1"/>
    <col min="8539" max="8540" width="4.125" style="11" customWidth="1"/>
    <col min="8541" max="8546" width="3.875" style="11" customWidth="1"/>
    <col min="8547" max="8704" width="9" style="11"/>
    <col min="8705" max="8705" width="4" style="11" customWidth="1"/>
    <col min="8706" max="8706" width="5.625" style="11" bestFit="1" customWidth="1"/>
    <col min="8707" max="8707" width="12.375" style="11" bestFit="1" customWidth="1"/>
    <col min="8708" max="8708" width="6.125" style="11" bestFit="1" customWidth="1"/>
    <col min="8709" max="8736" width="3.75" style="11" customWidth="1"/>
    <col min="8737" max="8752" width="3.375" style="11" customWidth="1"/>
    <col min="8753" max="8754" width="3" style="11" customWidth="1"/>
    <col min="8755" max="8760" width="3.375" style="11" customWidth="1"/>
    <col min="8761" max="8762" width="3.125" style="11" customWidth="1"/>
    <col min="8763" max="8772" width="3.375" style="11" customWidth="1"/>
    <col min="8773" max="8774" width="3" style="11" customWidth="1"/>
    <col min="8775" max="8776" width="3.375" style="11" customWidth="1"/>
    <col min="8777" max="8794" width="3.875" style="11" customWidth="1"/>
    <col min="8795" max="8796" width="4.125" style="11" customWidth="1"/>
    <col min="8797" max="8802" width="3.875" style="11" customWidth="1"/>
    <col min="8803" max="8960" width="9" style="11"/>
    <col min="8961" max="8961" width="4" style="11" customWidth="1"/>
    <col min="8962" max="8962" width="5.625" style="11" bestFit="1" customWidth="1"/>
    <col min="8963" max="8963" width="12.375" style="11" bestFit="1" customWidth="1"/>
    <col min="8964" max="8964" width="6.125" style="11" bestFit="1" customWidth="1"/>
    <col min="8965" max="8992" width="3.75" style="11" customWidth="1"/>
    <col min="8993" max="9008" width="3.375" style="11" customWidth="1"/>
    <col min="9009" max="9010" width="3" style="11" customWidth="1"/>
    <col min="9011" max="9016" width="3.375" style="11" customWidth="1"/>
    <col min="9017" max="9018" width="3.125" style="11" customWidth="1"/>
    <col min="9019" max="9028" width="3.375" style="11" customWidth="1"/>
    <col min="9029" max="9030" width="3" style="11" customWidth="1"/>
    <col min="9031" max="9032" width="3.375" style="11" customWidth="1"/>
    <col min="9033" max="9050" width="3.875" style="11" customWidth="1"/>
    <col min="9051" max="9052" width="4.125" style="11" customWidth="1"/>
    <col min="9053" max="9058" width="3.875" style="11" customWidth="1"/>
    <col min="9059" max="9216" width="9" style="11"/>
    <col min="9217" max="9217" width="4" style="11" customWidth="1"/>
    <col min="9218" max="9218" width="5.625" style="11" bestFit="1" customWidth="1"/>
    <col min="9219" max="9219" width="12.375" style="11" bestFit="1" customWidth="1"/>
    <col min="9220" max="9220" width="6.125" style="11" bestFit="1" customWidth="1"/>
    <col min="9221" max="9248" width="3.75" style="11" customWidth="1"/>
    <col min="9249" max="9264" width="3.375" style="11" customWidth="1"/>
    <col min="9265" max="9266" width="3" style="11" customWidth="1"/>
    <col min="9267" max="9272" width="3.375" style="11" customWidth="1"/>
    <col min="9273" max="9274" width="3.125" style="11" customWidth="1"/>
    <col min="9275" max="9284" width="3.375" style="11" customWidth="1"/>
    <col min="9285" max="9286" width="3" style="11" customWidth="1"/>
    <col min="9287" max="9288" width="3.375" style="11" customWidth="1"/>
    <col min="9289" max="9306" width="3.875" style="11" customWidth="1"/>
    <col min="9307" max="9308" width="4.125" style="11" customWidth="1"/>
    <col min="9309" max="9314" width="3.875" style="11" customWidth="1"/>
    <col min="9315" max="9472" width="9" style="11"/>
    <col min="9473" max="9473" width="4" style="11" customWidth="1"/>
    <col min="9474" max="9474" width="5.625" style="11" bestFit="1" customWidth="1"/>
    <col min="9475" max="9475" width="12.375" style="11" bestFit="1" customWidth="1"/>
    <col min="9476" max="9476" width="6.125" style="11" bestFit="1" customWidth="1"/>
    <col min="9477" max="9504" width="3.75" style="11" customWidth="1"/>
    <col min="9505" max="9520" width="3.375" style="11" customWidth="1"/>
    <col min="9521" max="9522" width="3" style="11" customWidth="1"/>
    <col min="9523" max="9528" width="3.375" style="11" customWidth="1"/>
    <col min="9529" max="9530" width="3.125" style="11" customWidth="1"/>
    <col min="9531" max="9540" width="3.375" style="11" customWidth="1"/>
    <col min="9541" max="9542" width="3" style="11" customWidth="1"/>
    <col min="9543" max="9544" width="3.375" style="11" customWidth="1"/>
    <col min="9545" max="9562" width="3.875" style="11" customWidth="1"/>
    <col min="9563" max="9564" width="4.125" style="11" customWidth="1"/>
    <col min="9565" max="9570" width="3.875" style="11" customWidth="1"/>
    <col min="9571" max="9728" width="9" style="11"/>
    <col min="9729" max="9729" width="4" style="11" customWidth="1"/>
    <col min="9730" max="9730" width="5.625" style="11" bestFit="1" customWidth="1"/>
    <col min="9731" max="9731" width="12.375" style="11" bestFit="1" customWidth="1"/>
    <col min="9732" max="9732" width="6.125" style="11" bestFit="1" customWidth="1"/>
    <col min="9733" max="9760" width="3.75" style="11" customWidth="1"/>
    <col min="9761" max="9776" width="3.375" style="11" customWidth="1"/>
    <col min="9777" max="9778" width="3" style="11" customWidth="1"/>
    <col min="9779" max="9784" width="3.375" style="11" customWidth="1"/>
    <col min="9785" max="9786" width="3.125" style="11" customWidth="1"/>
    <col min="9787" max="9796" width="3.375" style="11" customWidth="1"/>
    <col min="9797" max="9798" width="3" style="11" customWidth="1"/>
    <col min="9799" max="9800" width="3.375" style="11" customWidth="1"/>
    <col min="9801" max="9818" width="3.875" style="11" customWidth="1"/>
    <col min="9819" max="9820" width="4.125" style="11" customWidth="1"/>
    <col min="9821" max="9826" width="3.875" style="11" customWidth="1"/>
    <col min="9827" max="9984" width="9" style="11"/>
    <col min="9985" max="9985" width="4" style="11" customWidth="1"/>
    <col min="9986" max="9986" width="5.625" style="11" bestFit="1" customWidth="1"/>
    <col min="9987" max="9987" width="12.375" style="11" bestFit="1" customWidth="1"/>
    <col min="9988" max="9988" width="6.125" style="11" bestFit="1" customWidth="1"/>
    <col min="9989" max="10016" width="3.75" style="11" customWidth="1"/>
    <col min="10017" max="10032" width="3.375" style="11" customWidth="1"/>
    <col min="10033" max="10034" width="3" style="11" customWidth="1"/>
    <col min="10035" max="10040" width="3.375" style="11" customWidth="1"/>
    <col min="10041" max="10042" width="3.125" style="11" customWidth="1"/>
    <col min="10043" max="10052" width="3.375" style="11" customWidth="1"/>
    <col min="10053" max="10054" width="3" style="11" customWidth="1"/>
    <col min="10055" max="10056" width="3.375" style="11" customWidth="1"/>
    <col min="10057" max="10074" width="3.875" style="11" customWidth="1"/>
    <col min="10075" max="10076" width="4.125" style="11" customWidth="1"/>
    <col min="10077" max="10082" width="3.875" style="11" customWidth="1"/>
    <col min="10083" max="10240" width="9" style="11"/>
    <col min="10241" max="10241" width="4" style="11" customWidth="1"/>
    <col min="10242" max="10242" width="5.625" style="11" bestFit="1" customWidth="1"/>
    <col min="10243" max="10243" width="12.375" style="11" bestFit="1" customWidth="1"/>
    <col min="10244" max="10244" width="6.125" style="11" bestFit="1" customWidth="1"/>
    <col min="10245" max="10272" width="3.75" style="11" customWidth="1"/>
    <col min="10273" max="10288" width="3.375" style="11" customWidth="1"/>
    <col min="10289" max="10290" width="3" style="11" customWidth="1"/>
    <col min="10291" max="10296" width="3.375" style="11" customWidth="1"/>
    <col min="10297" max="10298" width="3.125" style="11" customWidth="1"/>
    <col min="10299" max="10308" width="3.375" style="11" customWidth="1"/>
    <col min="10309" max="10310" width="3" style="11" customWidth="1"/>
    <col min="10311" max="10312" width="3.375" style="11" customWidth="1"/>
    <col min="10313" max="10330" width="3.875" style="11" customWidth="1"/>
    <col min="10331" max="10332" width="4.125" style="11" customWidth="1"/>
    <col min="10333" max="10338" width="3.875" style="11" customWidth="1"/>
    <col min="10339" max="10496" width="9" style="11"/>
    <col min="10497" max="10497" width="4" style="11" customWidth="1"/>
    <col min="10498" max="10498" width="5.625" style="11" bestFit="1" customWidth="1"/>
    <col min="10499" max="10499" width="12.375" style="11" bestFit="1" customWidth="1"/>
    <col min="10500" max="10500" width="6.125" style="11" bestFit="1" customWidth="1"/>
    <col min="10501" max="10528" width="3.75" style="11" customWidth="1"/>
    <col min="10529" max="10544" width="3.375" style="11" customWidth="1"/>
    <col min="10545" max="10546" width="3" style="11" customWidth="1"/>
    <col min="10547" max="10552" width="3.375" style="11" customWidth="1"/>
    <col min="10553" max="10554" width="3.125" style="11" customWidth="1"/>
    <col min="10555" max="10564" width="3.375" style="11" customWidth="1"/>
    <col min="10565" max="10566" width="3" style="11" customWidth="1"/>
    <col min="10567" max="10568" width="3.375" style="11" customWidth="1"/>
    <col min="10569" max="10586" width="3.875" style="11" customWidth="1"/>
    <col min="10587" max="10588" width="4.125" style="11" customWidth="1"/>
    <col min="10589" max="10594" width="3.875" style="11" customWidth="1"/>
    <col min="10595" max="10752" width="9" style="11"/>
    <col min="10753" max="10753" width="4" style="11" customWidth="1"/>
    <col min="10754" max="10754" width="5.625" style="11" bestFit="1" customWidth="1"/>
    <col min="10755" max="10755" width="12.375" style="11" bestFit="1" customWidth="1"/>
    <col min="10756" max="10756" width="6.125" style="11" bestFit="1" customWidth="1"/>
    <col min="10757" max="10784" width="3.75" style="11" customWidth="1"/>
    <col min="10785" max="10800" width="3.375" style="11" customWidth="1"/>
    <col min="10801" max="10802" width="3" style="11" customWidth="1"/>
    <col min="10803" max="10808" width="3.375" style="11" customWidth="1"/>
    <col min="10809" max="10810" width="3.125" style="11" customWidth="1"/>
    <col min="10811" max="10820" width="3.375" style="11" customWidth="1"/>
    <col min="10821" max="10822" width="3" style="11" customWidth="1"/>
    <col min="10823" max="10824" width="3.375" style="11" customWidth="1"/>
    <col min="10825" max="10842" width="3.875" style="11" customWidth="1"/>
    <col min="10843" max="10844" width="4.125" style="11" customWidth="1"/>
    <col min="10845" max="10850" width="3.875" style="11" customWidth="1"/>
    <col min="10851" max="11008" width="9" style="11"/>
    <col min="11009" max="11009" width="4" style="11" customWidth="1"/>
    <col min="11010" max="11010" width="5.625" style="11" bestFit="1" customWidth="1"/>
    <col min="11011" max="11011" width="12.375" style="11" bestFit="1" customWidth="1"/>
    <col min="11012" max="11012" width="6.125" style="11" bestFit="1" customWidth="1"/>
    <col min="11013" max="11040" width="3.75" style="11" customWidth="1"/>
    <col min="11041" max="11056" width="3.375" style="11" customWidth="1"/>
    <col min="11057" max="11058" width="3" style="11" customWidth="1"/>
    <col min="11059" max="11064" width="3.375" style="11" customWidth="1"/>
    <col min="11065" max="11066" width="3.125" style="11" customWidth="1"/>
    <col min="11067" max="11076" width="3.375" style="11" customWidth="1"/>
    <col min="11077" max="11078" width="3" style="11" customWidth="1"/>
    <col min="11079" max="11080" width="3.375" style="11" customWidth="1"/>
    <col min="11081" max="11098" width="3.875" style="11" customWidth="1"/>
    <col min="11099" max="11100" width="4.125" style="11" customWidth="1"/>
    <col min="11101" max="11106" width="3.875" style="11" customWidth="1"/>
    <col min="11107" max="11264" width="9" style="11"/>
    <col min="11265" max="11265" width="4" style="11" customWidth="1"/>
    <col min="11266" max="11266" width="5.625" style="11" bestFit="1" customWidth="1"/>
    <col min="11267" max="11267" width="12.375" style="11" bestFit="1" customWidth="1"/>
    <col min="11268" max="11268" width="6.125" style="11" bestFit="1" customWidth="1"/>
    <col min="11269" max="11296" width="3.75" style="11" customWidth="1"/>
    <col min="11297" max="11312" width="3.375" style="11" customWidth="1"/>
    <col min="11313" max="11314" width="3" style="11" customWidth="1"/>
    <col min="11315" max="11320" width="3.375" style="11" customWidth="1"/>
    <col min="11321" max="11322" width="3.125" style="11" customWidth="1"/>
    <col min="11323" max="11332" width="3.375" style="11" customWidth="1"/>
    <col min="11333" max="11334" width="3" style="11" customWidth="1"/>
    <col min="11335" max="11336" width="3.375" style="11" customWidth="1"/>
    <col min="11337" max="11354" width="3.875" style="11" customWidth="1"/>
    <col min="11355" max="11356" width="4.125" style="11" customWidth="1"/>
    <col min="11357" max="11362" width="3.875" style="11" customWidth="1"/>
    <col min="11363" max="11520" width="9" style="11"/>
    <col min="11521" max="11521" width="4" style="11" customWidth="1"/>
    <col min="11522" max="11522" width="5.625" style="11" bestFit="1" customWidth="1"/>
    <col min="11523" max="11523" width="12.375" style="11" bestFit="1" customWidth="1"/>
    <col min="11524" max="11524" width="6.125" style="11" bestFit="1" customWidth="1"/>
    <col min="11525" max="11552" width="3.75" style="11" customWidth="1"/>
    <col min="11553" max="11568" width="3.375" style="11" customWidth="1"/>
    <col min="11569" max="11570" width="3" style="11" customWidth="1"/>
    <col min="11571" max="11576" width="3.375" style="11" customWidth="1"/>
    <col min="11577" max="11578" width="3.125" style="11" customWidth="1"/>
    <col min="11579" max="11588" width="3.375" style="11" customWidth="1"/>
    <col min="11589" max="11590" width="3" style="11" customWidth="1"/>
    <col min="11591" max="11592" width="3.375" style="11" customWidth="1"/>
    <col min="11593" max="11610" width="3.875" style="11" customWidth="1"/>
    <col min="11611" max="11612" width="4.125" style="11" customWidth="1"/>
    <col min="11613" max="11618" width="3.875" style="11" customWidth="1"/>
    <col min="11619" max="11776" width="9" style="11"/>
    <col min="11777" max="11777" width="4" style="11" customWidth="1"/>
    <col min="11778" max="11778" width="5.625" style="11" bestFit="1" customWidth="1"/>
    <col min="11779" max="11779" width="12.375" style="11" bestFit="1" customWidth="1"/>
    <col min="11780" max="11780" width="6.125" style="11" bestFit="1" customWidth="1"/>
    <col min="11781" max="11808" width="3.75" style="11" customWidth="1"/>
    <col min="11809" max="11824" width="3.375" style="11" customWidth="1"/>
    <col min="11825" max="11826" width="3" style="11" customWidth="1"/>
    <col min="11827" max="11832" width="3.375" style="11" customWidth="1"/>
    <col min="11833" max="11834" width="3.125" style="11" customWidth="1"/>
    <col min="11835" max="11844" width="3.375" style="11" customWidth="1"/>
    <col min="11845" max="11846" width="3" style="11" customWidth="1"/>
    <col min="11847" max="11848" width="3.375" style="11" customWidth="1"/>
    <col min="11849" max="11866" width="3.875" style="11" customWidth="1"/>
    <col min="11867" max="11868" width="4.125" style="11" customWidth="1"/>
    <col min="11869" max="11874" width="3.875" style="11" customWidth="1"/>
    <col min="11875" max="12032" width="9" style="11"/>
    <col min="12033" max="12033" width="4" style="11" customWidth="1"/>
    <col min="12034" max="12034" width="5.625" style="11" bestFit="1" customWidth="1"/>
    <col min="12035" max="12035" width="12.375" style="11" bestFit="1" customWidth="1"/>
    <col min="12036" max="12036" width="6.125" style="11" bestFit="1" customWidth="1"/>
    <col min="12037" max="12064" width="3.75" style="11" customWidth="1"/>
    <col min="12065" max="12080" width="3.375" style="11" customWidth="1"/>
    <col min="12081" max="12082" width="3" style="11" customWidth="1"/>
    <col min="12083" max="12088" width="3.375" style="11" customWidth="1"/>
    <col min="12089" max="12090" width="3.125" style="11" customWidth="1"/>
    <col min="12091" max="12100" width="3.375" style="11" customWidth="1"/>
    <col min="12101" max="12102" width="3" style="11" customWidth="1"/>
    <col min="12103" max="12104" width="3.375" style="11" customWidth="1"/>
    <col min="12105" max="12122" width="3.875" style="11" customWidth="1"/>
    <col min="12123" max="12124" width="4.125" style="11" customWidth="1"/>
    <col min="12125" max="12130" width="3.875" style="11" customWidth="1"/>
    <col min="12131" max="12288" width="9" style="11"/>
    <col min="12289" max="12289" width="4" style="11" customWidth="1"/>
    <col min="12290" max="12290" width="5.625" style="11" bestFit="1" customWidth="1"/>
    <col min="12291" max="12291" width="12.375" style="11" bestFit="1" customWidth="1"/>
    <col min="12292" max="12292" width="6.125" style="11" bestFit="1" customWidth="1"/>
    <col min="12293" max="12320" width="3.75" style="11" customWidth="1"/>
    <col min="12321" max="12336" width="3.375" style="11" customWidth="1"/>
    <col min="12337" max="12338" width="3" style="11" customWidth="1"/>
    <col min="12339" max="12344" width="3.375" style="11" customWidth="1"/>
    <col min="12345" max="12346" width="3.125" style="11" customWidth="1"/>
    <col min="12347" max="12356" width="3.375" style="11" customWidth="1"/>
    <col min="12357" max="12358" width="3" style="11" customWidth="1"/>
    <col min="12359" max="12360" width="3.375" style="11" customWidth="1"/>
    <col min="12361" max="12378" width="3.875" style="11" customWidth="1"/>
    <col min="12379" max="12380" width="4.125" style="11" customWidth="1"/>
    <col min="12381" max="12386" width="3.875" style="11" customWidth="1"/>
    <col min="12387" max="12544" width="9" style="11"/>
    <col min="12545" max="12545" width="4" style="11" customWidth="1"/>
    <col min="12546" max="12546" width="5.625" style="11" bestFit="1" customWidth="1"/>
    <col min="12547" max="12547" width="12.375" style="11" bestFit="1" customWidth="1"/>
    <col min="12548" max="12548" width="6.125" style="11" bestFit="1" customWidth="1"/>
    <col min="12549" max="12576" width="3.75" style="11" customWidth="1"/>
    <col min="12577" max="12592" width="3.375" style="11" customWidth="1"/>
    <col min="12593" max="12594" width="3" style="11" customWidth="1"/>
    <col min="12595" max="12600" width="3.375" style="11" customWidth="1"/>
    <col min="12601" max="12602" width="3.125" style="11" customWidth="1"/>
    <col min="12603" max="12612" width="3.375" style="11" customWidth="1"/>
    <col min="12613" max="12614" width="3" style="11" customWidth="1"/>
    <col min="12615" max="12616" width="3.375" style="11" customWidth="1"/>
    <col min="12617" max="12634" width="3.875" style="11" customWidth="1"/>
    <col min="12635" max="12636" width="4.125" style="11" customWidth="1"/>
    <col min="12637" max="12642" width="3.875" style="11" customWidth="1"/>
    <col min="12643" max="12800" width="9" style="11"/>
    <col min="12801" max="12801" width="4" style="11" customWidth="1"/>
    <col min="12802" max="12802" width="5.625" style="11" bestFit="1" customWidth="1"/>
    <col min="12803" max="12803" width="12.375" style="11" bestFit="1" customWidth="1"/>
    <col min="12804" max="12804" width="6.125" style="11" bestFit="1" customWidth="1"/>
    <col min="12805" max="12832" width="3.75" style="11" customWidth="1"/>
    <col min="12833" max="12848" width="3.375" style="11" customWidth="1"/>
    <col min="12849" max="12850" width="3" style="11" customWidth="1"/>
    <col min="12851" max="12856" width="3.375" style="11" customWidth="1"/>
    <col min="12857" max="12858" width="3.125" style="11" customWidth="1"/>
    <col min="12859" max="12868" width="3.375" style="11" customWidth="1"/>
    <col min="12869" max="12870" width="3" style="11" customWidth="1"/>
    <col min="12871" max="12872" width="3.375" style="11" customWidth="1"/>
    <col min="12873" max="12890" width="3.875" style="11" customWidth="1"/>
    <col min="12891" max="12892" width="4.125" style="11" customWidth="1"/>
    <col min="12893" max="12898" width="3.875" style="11" customWidth="1"/>
    <col min="12899" max="13056" width="9" style="11"/>
    <col min="13057" max="13057" width="4" style="11" customWidth="1"/>
    <col min="13058" max="13058" width="5.625" style="11" bestFit="1" customWidth="1"/>
    <col min="13059" max="13059" width="12.375" style="11" bestFit="1" customWidth="1"/>
    <col min="13060" max="13060" width="6.125" style="11" bestFit="1" customWidth="1"/>
    <col min="13061" max="13088" width="3.75" style="11" customWidth="1"/>
    <col min="13089" max="13104" width="3.375" style="11" customWidth="1"/>
    <col min="13105" max="13106" width="3" style="11" customWidth="1"/>
    <col min="13107" max="13112" width="3.375" style="11" customWidth="1"/>
    <col min="13113" max="13114" width="3.125" style="11" customWidth="1"/>
    <col min="13115" max="13124" width="3.375" style="11" customWidth="1"/>
    <col min="13125" max="13126" width="3" style="11" customWidth="1"/>
    <col min="13127" max="13128" width="3.375" style="11" customWidth="1"/>
    <col min="13129" max="13146" width="3.875" style="11" customWidth="1"/>
    <col min="13147" max="13148" width="4.125" style="11" customWidth="1"/>
    <col min="13149" max="13154" width="3.875" style="11" customWidth="1"/>
    <col min="13155" max="13312" width="9" style="11"/>
    <col min="13313" max="13313" width="4" style="11" customWidth="1"/>
    <col min="13314" max="13314" width="5.625" style="11" bestFit="1" customWidth="1"/>
    <col min="13315" max="13315" width="12.375" style="11" bestFit="1" customWidth="1"/>
    <col min="13316" max="13316" width="6.125" style="11" bestFit="1" customWidth="1"/>
    <col min="13317" max="13344" width="3.75" style="11" customWidth="1"/>
    <col min="13345" max="13360" width="3.375" style="11" customWidth="1"/>
    <col min="13361" max="13362" width="3" style="11" customWidth="1"/>
    <col min="13363" max="13368" width="3.375" style="11" customWidth="1"/>
    <col min="13369" max="13370" width="3.125" style="11" customWidth="1"/>
    <col min="13371" max="13380" width="3.375" style="11" customWidth="1"/>
    <col min="13381" max="13382" width="3" style="11" customWidth="1"/>
    <col min="13383" max="13384" width="3.375" style="11" customWidth="1"/>
    <col min="13385" max="13402" width="3.875" style="11" customWidth="1"/>
    <col min="13403" max="13404" width="4.125" style="11" customWidth="1"/>
    <col min="13405" max="13410" width="3.875" style="11" customWidth="1"/>
    <col min="13411" max="13568" width="9" style="11"/>
    <col min="13569" max="13569" width="4" style="11" customWidth="1"/>
    <col min="13570" max="13570" width="5.625" style="11" bestFit="1" customWidth="1"/>
    <col min="13571" max="13571" width="12.375" style="11" bestFit="1" customWidth="1"/>
    <col min="13572" max="13572" width="6.125" style="11" bestFit="1" customWidth="1"/>
    <col min="13573" max="13600" width="3.75" style="11" customWidth="1"/>
    <col min="13601" max="13616" width="3.375" style="11" customWidth="1"/>
    <col min="13617" max="13618" width="3" style="11" customWidth="1"/>
    <col min="13619" max="13624" width="3.375" style="11" customWidth="1"/>
    <col min="13625" max="13626" width="3.125" style="11" customWidth="1"/>
    <col min="13627" max="13636" width="3.375" style="11" customWidth="1"/>
    <col min="13637" max="13638" width="3" style="11" customWidth="1"/>
    <col min="13639" max="13640" width="3.375" style="11" customWidth="1"/>
    <col min="13641" max="13658" width="3.875" style="11" customWidth="1"/>
    <col min="13659" max="13660" width="4.125" style="11" customWidth="1"/>
    <col min="13661" max="13666" width="3.875" style="11" customWidth="1"/>
    <col min="13667" max="13824" width="9" style="11"/>
    <col min="13825" max="13825" width="4" style="11" customWidth="1"/>
    <col min="13826" max="13826" width="5.625" style="11" bestFit="1" customWidth="1"/>
    <col min="13827" max="13827" width="12.375" style="11" bestFit="1" customWidth="1"/>
    <col min="13828" max="13828" width="6.125" style="11" bestFit="1" customWidth="1"/>
    <col min="13829" max="13856" width="3.75" style="11" customWidth="1"/>
    <col min="13857" max="13872" width="3.375" style="11" customWidth="1"/>
    <col min="13873" max="13874" width="3" style="11" customWidth="1"/>
    <col min="13875" max="13880" width="3.375" style="11" customWidth="1"/>
    <col min="13881" max="13882" width="3.125" style="11" customWidth="1"/>
    <col min="13883" max="13892" width="3.375" style="11" customWidth="1"/>
    <col min="13893" max="13894" width="3" style="11" customWidth="1"/>
    <col min="13895" max="13896" width="3.375" style="11" customWidth="1"/>
    <col min="13897" max="13914" width="3.875" style="11" customWidth="1"/>
    <col min="13915" max="13916" width="4.125" style="11" customWidth="1"/>
    <col min="13917" max="13922" width="3.875" style="11" customWidth="1"/>
    <col min="13923" max="14080" width="9" style="11"/>
    <col min="14081" max="14081" width="4" style="11" customWidth="1"/>
    <col min="14082" max="14082" width="5.625" style="11" bestFit="1" customWidth="1"/>
    <col min="14083" max="14083" width="12.375" style="11" bestFit="1" customWidth="1"/>
    <col min="14084" max="14084" width="6.125" style="11" bestFit="1" customWidth="1"/>
    <col min="14085" max="14112" width="3.75" style="11" customWidth="1"/>
    <col min="14113" max="14128" width="3.375" style="11" customWidth="1"/>
    <col min="14129" max="14130" width="3" style="11" customWidth="1"/>
    <col min="14131" max="14136" width="3.375" style="11" customWidth="1"/>
    <col min="14137" max="14138" width="3.125" style="11" customWidth="1"/>
    <col min="14139" max="14148" width="3.375" style="11" customWidth="1"/>
    <col min="14149" max="14150" width="3" style="11" customWidth="1"/>
    <col min="14151" max="14152" width="3.375" style="11" customWidth="1"/>
    <col min="14153" max="14170" width="3.875" style="11" customWidth="1"/>
    <col min="14171" max="14172" width="4.125" style="11" customWidth="1"/>
    <col min="14173" max="14178" width="3.875" style="11" customWidth="1"/>
    <col min="14179" max="14336" width="9" style="11"/>
    <col min="14337" max="14337" width="4" style="11" customWidth="1"/>
    <col min="14338" max="14338" width="5.625" style="11" bestFit="1" customWidth="1"/>
    <col min="14339" max="14339" width="12.375" style="11" bestFit="1" customWidth="1"/>
    <col min="14340" max="14340" width="6.125" style="11" bestFit="1" customWidth="1"/>
    <col min="14341" max="14368" width="3.75" style="11" customWidth="1"/>
    <col min="14369" max="14384" width="3.375" style="11" customWidth="1"/>
    <col min="14385" max="14386" width="3" style="11" customWidth="1"/>
    <col min="14387" max="14392" width="3.375" style="11" customWidth="1"/>
    <col min="14393" max="14394" width="3.125" style="11" customWidth="1"/>
    <col min="14395" max="14404" width="3.375" style="11" customWidth="1"/>
    <col min="14405" max="14406" width="3" style="11" customWidth="1"/>
    <col min="14407" max="14408" width="3.375" style="11" customWidth="1"/>
    <col min="14409" max="14426" width="3.875" style="11" customWidth="1"/>
    <col min="14427" max="14428" width="4.125" style="11" customWidth="1"/>
    <col min="14429" max="14434" width="3.875" style="11" customWidth="1"/>
    <col min="14435" max="14592" width="9" style="11"/>
    <col min="14593" max="14593" width="4" style="11" customWidth="1"/>
    <col min="14594" max="14594" width="5.625" style="11" bestFit="1" customWidth="1"/>
    <col min="14595" max="14595" width="12.375" style="11" bestFit="1" customWidth="1"/>
    <col min="14596" max="14596" width="6.125" style="11" bestFit="1" customWidth="1"/>
    <col min="14597" max="14624" width="3.75" style="11" customWidth="1"/>
    <col min="14625" max="14640" width="3.375" style="11" customWidth="1"/>
    <col min="14641" max="14642" width="3" style="11" customWidth="1"/>
    <col min="14643" max="14648" width="3.375" style="11" customWidth="1"/>
    <col min="14649" max="14650" width="3.125" style="11" customWidth="1"/>
    <col min="14651" max="14660" width="3.375" style="11" customWidth="1"/>
    <col min="14661" max="14662" width="3" style="11" customWidth="1"/>
    <col min="14663" max="14664" width="3.375" style="11" customWidth="1"/>
    <col min="14665" max="14682" width="3.875" style="11" customWidth="1"/>
    <col min="14683" max="14684" width="4.125" style="11" customWidth="1"/>
    <col min="14685" max="14690" width="3.875" style="11" customWidth="1"/>
    <col min="14691" max="14848" width="9" style="11"/>
    <col min="14849" max="14849" width="4" style="11" customWidth="1"/>
    <col min="14850" max="14850" width="5.625" style="11" bestFit="1" customWidth="1"/>
    <col min="14851" max="14851" width="12.375" style="11" bestFit="1" customWidth="1"/>
    <col min="14852" max="14852" width="6.125" style="11" bestFit="1" customWidth="1"/>
    <col min="14853" max="14880" width="3.75" style="11" customWidth="1"/>
    <col min="14881" max="14896" width="3.375" style="11" customWidth="1"/>
    <col min="14897" max="14898" width="3" style="11" customWidth="1"/>
    <col min="14899" max="14904" width="3.375" style="11" customWidth="1"/>
    <col min="14905" max="14906" width="3.125" style="11" customWidth="1"/>
    <col min="14907" max="14916" width="3.375" style="11" customWidth="1"/>
    <col min="14917" max="14918" width="3" style="11" customWidth="1"/>
    <col min="14919" max="14920" width="3.375" style="11" customWidth="1"/>
    <col min="14921" max="14938" width="3.875" style="11" customWidth="1"/>
    <col min="14939" max="14940" width="4.125" style="11" customWidth="1"/>
    <col min="14941" max="14946" width="3.875" style="11" customWidth="1"/>
    <col min="14947" max="15104" width="9" style="11"/>
    <col min="15105" max="15105" width="4" style="11" customWidth="1"/>
    <col min="15106" max="15106" width="5.625" style="11" bestFit="1" customWidth="1"/>
    <col min="15107" max="15107" width="12.375" style="11" bestFit="1" customWidth="1"/>
    <col min="15108" max="15108" width="6.125" style="11" bestFit="1" customWidth="1"/>
    <col min="15109" max="15136" width="3.75" style="11" customWidth="1"/>
    <col min="15137" max="15152" width="3.375" style="11" customWidth="1"/>
    <col min="15153" max="15154" width="3" style="11" customWidth="1"/>
    <col min="15155" max="15160" width="3.375" style="11" customWidth="1"/>
    <col min="15161" max="15162" width="3.125" style="11" customWidth="1"/>
    <col min="15163" max="15172" width="3.375" style="11" customWidth="1"/>
    <col min="15173" max="15174" width="3" style="11" customWidth="1"/>
    <col min="15175" max="15176" width="3.375" style="11" customWidth="1"/>
    <col min="15177" max="15194" width="3.875" style="11" customWidth="1"/>
    <col min="15195" max="15196" width="4.125" style="11" customWidth="1"/>
    <col min="15197" max="15202" width="3.875" style="11" customWidth="1"/>
    <col min="15203" max="15360" width="9" style="11"/>
    <col min="15361" max="15361" width="4" style="11" customWidth="1"/>
    <col min="15362" max="15362" width="5.625" style="11" bestFit="1" customWidth="1"/>
    <col min="15363" max="15363" width="12.375" style="11" bestFit="1" customWidth="1"/>
    <col min="15364" max="15364" width="6.125" style="11" bestFit="1" customWidth="1"/>
    <col min="15365" max="15392" width="3.75" style="11" customWidth="1"/>
    <col min="15393" max="15408" width="3.375" style="11" customWidth="1"/>
    <col min="15409" max="15410" width="3" style="11" customWidth="1"/>
    <col min="15411" max="15416" width="3.375" style="11" customWidth="1"/>
    <col min="15417" max="15418" width="3.125" style="11" customWidth="1"/>
    <col min="15419" max="15428" width="3.375" style="11" customWidth="1"/>
    <col min="15429" max="15430" width="3" style="11" customWidth="1"/>
    <col min="15431" max="15432" width="3.375" style="11" customWidth="1"/>
    <col min="15433" max="15450" width="3.875" style="11" customWidth="1"/>
    <col min="15451" max="15452" width="4.125" style="11" customWidth="1"/>
    <col min="15453" max="15458" width="3.875" style="11" customWidth="1"/>
    <col min="15459" max="15616" width="9" style="11"/>
    <col min="15617" max="15617" width="4" style="11" customWidth="1"/>
    <col min="15618" max="15618" width="5.625" style="11" bestFit="1" customWidth="1"/>
    <col min="15619" max="15619" width="12.375" style="11" bestFit="1" customWidth="1"/>
    <col min="15620" max="15620" width="6.125" style="11" bestFit="1" customWidth="1"/>
    <col min="15621" max="15648" width="3.75" style="11" customWidth="1"/>
    <col min="15649" max="15664" width="3.375" style="11" customWidth="1"/>
    <col min="15665" max="15666" width="3" style="11" customWidth="1"/>
    <col min="15667" max="15672" width="3.375" style="11" customWidth="1"/>
    <col min="15673" max="15674" width="3.125" style="11" customWidth="1"/>
    <col min="15675" max="15684" width="3.375" style="11" customWidth="1"/>
    <col min="15685" max="15686" width="3" style="11" customWidth="1"/>
    <col min="15687" max="15688" width="3.375" style="11" customWidth="1"/>
    <col min="15689" max="15706" width="3.875" style="11" customWidth="1"/>
    <col min="15707" max="15708" width="4.125" style="11" customWidth="1"/>
    <col min="15709" max="15714" width="3.875" style="11" customWidth="1"/>
    <col min="15715" max="15872" width="9" style="11"/>
    <col min="15873" max="15873" width="4" style="11" customWidth="1"/>
    <col min="15874" max="15874" width="5.625" style="11" bestFit="1" customWidth="1"/>
    <col min="15875" max="15875" width="12.375" style="11" bestFit="1" customWidth="1"/>
    <col min="15876" max="15876" width="6.125" style="11" bestFit="1" customWidth="1"/>
    <col min="15877" max="15904" width="3.75" style="11" customWidth="1"/>
    <col min="15905" max="15920" width="3.375" style="11" customWidth="1"/>
    <col min="15921" max="15922" width="3" style="11" customWidth="1"/>
    <col min="15923" max="15928" width="3.375" style="11" customWidth="1"/>
    <col min="15929" max="15930" width="3.125" style="11" customWidth="1"/>
    <col min="15931" max="15940" width="3.375" style="11" customWidth="1"/>
    <col min="15941" max="15942" width="3" style="11" customWidth="1"/>
    <col min="15943" max="15944" width="3.375" style="11" customWidth="1"/>
    <col min="15945" max="15962" width="3.875" style="11" customWidth="1"/>
    <col min="15963" max="15964" width="4.125" style="11" customWidth="1"/>
    <col min="15965" max="15970" width="3.875" style="11" customWidth="1"/>
    <col min="15971" max="16128" width="9" style="11"/>
    <col min="16129" max="16129" width="4" style="11" customWidth="1"/>
    <col min="16130" max="16130" width="5.625" style="11" bestFit="1" customWidth="1"/>
    <col min="16131" max="16131" width="12.375" style="11" bestFit="1" customWidth="1"/>
    <col min="16132" max="16132" width="6.125" style="11" bestFit="1" customWidth="1"/>
    <col min="16133" max="16160" width="3.75" style="11" customWidth="1"/>
    <col min="16161" max="16176" width="3.375" style="11" customWidth="1"/>
    <col min="16177" max="16178" width="3" style="11" customWidth="1"/>
    <col min="16179" max="16184" width="3.375" style="11" customWidth="1"/>
    <col min="16185" max="16186" width="3.125" style="11" customWidth="1"/>
    <col min="16187" max="16196" width="3.375" style="11" customWidth="1"/>
    <col min="16197" max="16198" width="3" style="11" customWidth="1"/>
    <col min="16199" max="16200" width="3.375" style="11" customWidth="1"/>
    <col min="16201" max="16218" width="3.875" style="11" customWidth="1"/>
    <col min="16219" max="16220" width="4.125" style="11" customWidth="1"/>
    <col min="16221" max="16226" width="3.875" style="11" customWidth="1"/>
    <col min="16227" max="16384" width="9" style="11"/>
  </cols>
  <sheetData>
    <row r="1" spans="1:98" s="31" customFormat="1" x14ac:dyDescent="0.55000000000000004">
      <c r="A1" s="30">
        <v>1</v>
      </c>
      <c r="B1" s="30">
        <v>2</v>
      </c>
      <c r="C1" s="30">
        <v>3</v>
      </c>
      <c r="D1" s="30">
        <v>4</v>
      </c>
      <c r="E1" s="163">
        <v>5</v>
      </c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>
        <v>5</v>
      </c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>
        <v>5</v>
      </c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>
        <v>10</v>
      </c>
      <c r="CT1" s="163"/>
    </row>
    <row r="2" spans="1:98" s="33" customFormat="1" ht="21" customHeight="1" x14ac:dyDescent="0.55000000000000004">
      <c r="A2" s="164" t="s">
        <v>63</v>
      </c>
      <c r="B2" s="32"/>
      <c r="C2" s="32"/>
      <c r="D2" s="164" t="s">
        <v>12</v>
      </c>
      <c r="E2" s="236" t="s">
        <v>190</v>
      </c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F2" s="237"/>
      <c r="BG2" s="237"/>
      <c r="BH2" s="237"/>
      <c r="BI2" s="237"/>
      <c r="BJ2" s="237"/>
      <c r="BK2" s="237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  <c r="BW2" s="237"/>
      <c r="BX2" s="237"/>
      <c r="BY2" s="237"/>
      <c r="BZ2" s="237"/>
      <c r="CA2" s="237"/>
      <c r="CB2" s="237"/>
      <c r="CC2" s="237"/>
      <c r="CD2" s="237"/>
      <c r="CE2" s="237"/>
      <c r="CF2" s="237"/>
      <c r="CG2" s="237"/>
      <c r="CH2" s="237"/>
      <c r="CI2" s="237"/>
      <c r="CJ2" s="237"/>
      <c r="CK2" s="237"/>
      <c r="CL2" s="237"/>
      <c r="CM2" s="237"/>
      <c r="CN2" s="237"/>
      <c r="CO2" s="237"/>
      <c r="CP2" s="237"/>
      <c r="CQ2" s="237"/>
      <c r="CR2" s="237"/>
      <c r="CS2" s="238" t="s">
        <v>71</v>
      </c>
      <c r="CT2" s="239"/>
    </row>
    <row r="3" spans="1:98" s="33" customFormat="1" ht="21" customHeight="1" x14ac:dyDescent="0.55000000000000004">
      <c r="A3" s="165"/>
      <c r="B3" s="34" t="s">
        <v>119</v>
      </c>
      <c r="C3" s="34" t="s">
        <v>191</v>
      </c>
      <c r="D3" s="165"/>
      <c r="E3" s="244" t="s">
        <v>192</v>
      </c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6"/>
      <c r="S3" s="249" t="s">
        <v>193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1" t="s">
        <v>194</v>
      </c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3"/>
      <c r="BA3" s="254" t="s">
        <v>195</v>
      </c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6" t="s">
        <v>196</v>
      </c>
      <c r="BV3" s="257"/>
      <c r="BW3" s="257"/>
      <c r="BX3" s="257"/>
      <c r="BY3" s="257"/>
      <c r="BZ3" s="257"/>
      <c r="CA3" s="257"/>
      <c r="CB3" s="257"/>
      <c r="CC3" s="257"/>
      <c r="CD3" s="257"/>
      <c r="CE3" s="257"/>
      <c r="CF3" s="257"/>
      <c r="CG3" s="257"/>
      <c r="CH3" s="257"/>
      <c r="CI3" s="257"/>
      <c r="CJ3" s="257"/>
      <c r="CK3" s="257"/>
      <c r="CL3" s="257"/>
      <c r="CM3" s="257"/>
      <c r="CN3" s="257"/>
      <c r="CO3" s="257"/>
      <c r="CP3" s="257"/>
      <c r="CQ3" s="257"/>
      <c r="CR3" s="257"/>
      <c r="CS3" s="240"/>
      <c r="CT3" s="241"/>
    </row>
    <row r="4" spans="1:98" s="33" customFormat="1" ht="21" customHeight="1" x14ac:dyDescent="0.55000000000000004">
      <c r="A4" s="165"/>
      <c r="B4" s="34" t="s">
        <v>197</v>
      </c>
      <c r="C4" s="34" t="s">
        <v>5</v>
      </c>
      <c r="D4" s="165"/>
      <c r="E4" s="167" t="s">
        <v>198</v>
      </c>
      <c r="F4" s="169"/>
      <c r="G4" s="167" t="s">
        <v>199</v>
      </c>
      <c r="H4" s="169"/>
      <c r="I4" s="167" t="s">
        <v>200</v>
      </c>
      <c r="J4" s="169"/>
      <c r="K4" s="167" t="s">
        <v>201</v>
      </c>
      <c r="L4" s="169"/>
      <c r="M4" s="167" t="s">
        <v>202</v>
      </c>
      <c r="N4" s="169"/>
      <c r="O4" s="167" t="s">
        <v>203</v>
      </c>
      <c r="P4" s="169"/>
      <c r="Q4" s="258" t="s">
        <v>204</v>
      </c>
      <c r="R4" s="259"/>
      <c r="S4" s="247" t="s">
        <v>205</v>
      </c>
      <c r="T4" s="248"/>
      <c r="U4" s="260" t="s">
        <v>206</v>
      </c>
      <c r="V4" s="261"/>
      <c r="W4" s="262" t="s">
        <v>207</v>
      </c>
      <c r="X4" s="263"/>
      <c r="Y4" s="247" t="s">
        <v>208</v>
      </c>
      <c r="Z4" s="248"/>
      <c r="AA4" s="247" t="s">
        <v>209</v>
      </c>
      <c r="AB4" s="248"/>
      <c r="AC4" s="247" t="s">
        <v>210</v>
      </c>
      <c r="AD4" s="248"/>
      <c r="AE4" s="247" t="s">
        <v>211</v>
      </c>
      <c r="AF4" s="248"/>
      <c r="AG4" s="264" t="s">
        <v>212</v>
      </c>
      <c r="AH4" s="265"/>
      <c r="AI4" s="266" t="s">
        <v>213</v>
      </c>
      <c r="AJ4" s="267"/>
      <c r="AK4" s="266" t="s">
        <v>214</v>
      </c>
      <c r="AL4" s="267"/>
      <c r="AM4" s="266" t="s">
        <v>215</v>
      </c>
      <c r="AN4" s="267"/>
      <c r="AO4" s="266" t="s">
        <v>216</v>
      </c>
      <c r="AP4" s="267"/>
      <c r="AQ4" s="266" t="s">
        <v>217</v>
      </c>
      <c r="AR4" s="267"/>
      <c r="AS4" s="266" t="s">
        <v>218</v>
      </c>
      <c r="AT4" s="267"/>
      <c r="AU4" s="268" t="s">
        <v>219</v>
      </c>
      <c r="AV4" s="269"/>
      <c r="AW4" s="167" t="s">
        <v>220</v>
      </c>
      <c r="AX4" s="169"/>
      <c r="AY4" s="258" t="s">
        <v>204</v>
      </c>
      <c r="AZ4" s="259"/>
      <c r="BA4" s="247" t="s">
        <v>221</v>
      </c>
      <c r="BB4" s="248"/>
      <c r="BC4" s="247" t="s">
        <v>222</v>
      </c>
      <c r="BD4" s="248"/>
      <c r="BE4" s="247" t="s">
        <v>223</v>
      </c>
      <c r="BF4" s="248"/>
      <c r="BG4" s="247" t="s">
        <v>224</v>
      </c>
      <c r="BH4" s="248"/>
      <c r="BI4" s="247" t="s">
        <v>225</v>
      </c>
      <c r="BJ4" s="248"/>
      <c r="BK4" s="247" t="s">
        <v>226</v>
      </c>
      <c r="BL4" s="248"/>
      <c r="BM4" s="247" t="s">
        <v>227</v>
      </c>
      <c r="BN4" s="248"/>
      <c r="BO4" s="247" t="s">
        <v>228</v>
      </c>
      <c r="BP4" s="248"/>
      <c r="BQ4" s="247" t="s">
        <v>203</v>
      </c>
      <c r="BR4" s="248"/>
      <c r="BS4" s="258" t="s">
        <v>204</v>
      </c>
      <c r="BT4" s="259"/>
      <c r="BU4" s="266" t="s">
        <v>229</v>
      </c>
      <c r="BV4" s="270"/>
      <c r="BW4" s="266" t="s">
        <v>230</v>
      </c>
      <c r="BX4" s="270"/>
      <c r="BY4" s="266" t="s">
        <v>212</v>
      </c>
      <c r="BZ4" s="270"/>
      <c r="CA4" s="266" t="s">
        <v>213</v>
      </c>
      <c r="CB4" s="267"/>
      <c r="CC4" s="266" t="s">
        <v>214</v>
      </c>
      <c r="CD4" s="267"/>
      <c r="CE4" s="266" t="s">
        <v>215</v>
      </c>
      <c r="CF4" s="267"/>
      <c r="CG4" s="266" t="s">
        <v>216</v>
      </c>
      <c r="CH4" s="267"/>
      <c r="CI4" s="266" t="s">
        <v>217</v>
      </c>
      <c r="CJ4" s="267"/>
      <c r="CK4" s="266" t="s">
        <v>218</v>
      </c>
      <c r="CL4" s="267"/>
      <c r="CM4" s="268" t="s">
        <v>219</v>
      </c>
      <c r="CN4" s="269"/>
      <c r="CO4" s="167" t="s">
        <v>220</v>
      </c>
      <c r="CP4" s="169"/>
      <c r="CQ4" s="258" t="s">
        <v>204</v>
      </c>
      <c r="CR4" s="271"/>
      <c r="CS4" s="242"/>
      <c r="CT4" s="243"/>
    </row>
    <row r="5" spans="1:98" s="33" customFormat="1" x14ac:dyDescent="0.55000000000000004">
      <c r="A5" s="166"/>
      <c r="B5" s="34" t="s">
        <v>231</v>
      </c>
      <c r="C5" s="40"/>
      <c r="D5" s="166"/>
      <c r="E5" s="41" t="s">
        <v>72</v>
      </c>
      <c r="F5" s="41" t="s">
        <v>73</v>
      </c>
      <c r="G5" s="41" t="s">
        <v>72</v>
      </c>
      <c r="H5" s="41" t="s">
        <v>73</v>
      </c>
      <c r="I5" s="41" t="s">
        <v>72</v>
      </c>
      <c r="J5" s="41" t="s">
        <v>73</v>
      </c>
      <c r="K5" s="41" t="s">
        <v>72</v>
      </c>
      <c r="L5" s="41" t="s">
        <v>73</v>
      </c>
      <c r="M5" s="41" t="s">
        <v>72</v>
      </c>
      <c r="N5" s="41" t="s">
        <v>73</v>
      </c>
      <c r="O5" s="41" t="s">
        <v>72</v>
      </c>
      <c r="P5" s="41" t="s">
        <v>73</v>
      </c>
      <c r="Q5" s="149" t="s">
        <v>72</v>
      </c>
      <c r="R5" s="149" t="s">
        <v>73</v>
      </c>
      <c r="S5" s="41" t="s">
        <v>72</v>
      </c>
      <c r="T5" s="41" t="s">
        <v>73</v>
      </c>
      <c r="U5" s="41" t="s">
        <v>72</v>
      </c>
      <c r="V5" s="41" t="s">
        <v>73</v>
      </c>
      <c r="W5" s="41" t="s">
        <v>72</v>
      </c>
      <c r="X5" s="41" t="s">
        <v>73</v>
      </c>
      <c r="Y5" s="41" t="s">
        <v>72</v>
      </c>
      <c r="Z5" s="41" t="s">
        <v>73</v>
      </c>
      <c r="AA5" s="41" t="s">
        <v>72</v>
      </c>
      <c r="AB5" s="41" t="s">
        <v>73</v>
      </c>
      <c r="AC5" s="41" t="s">
        <v>72</v>
      </c>
      <c r="AD5" s="41" t="s">
        <v>73</v>
      </c>
      <c r="AE5" s="41" t="s">
        <v>72</v>
      </c>
      <c r="AF5" s="41" t="s">
        <v>73</v>
      </c>
      <c r="AG5" s="41" t="s">
        <v>72</v>
      </c>
      <c r="AH5" s="41" t="s">
        <v>73</v>
      </c>
      <c r="AI5" s="41" t="s">
        <v>72</v>
      </c>
      <c r="AJ5" s="41" t="s">
        <v>73</v>
      </c>
      <c r="AK5" s="41" t="s">
        <v>72</v>
      </c>
      <c r="AL5" s="41" t="s">
        <v>73</v>
      </c>
      <c r="AM5" s="41" t="s">
        <v>72</v>
      </c>
      <c r="AN5" s="41" t="s">
        <v>73</v>
      </c>
      <c r="AO5" s="41" t="s">
        <v>72</v>
      </c>
      <c r="AP5" s="41" t="s">
        <v>73</v>
      </c>
      <c r="AQ5" s="41" t="s">
        <v>72</v>
      </c>
      <c r="AR5" s="41" t="s">
        <v>73</v>
      </c>
      <c r="AS5" s="41" t="s">
        <v>72</v>
      </c>
      <c r="AT5" s="41" t="s">
        <v>73</v>
      </c>
      <c r="AU5" s="41" t="s">
        <v>72</v>
      </c>
      <c r="AV5" s="41" t="s">
        <v>73</v>
      </c>
      <c r="AW5" s="41" t="s">
        <v>72</v>
      </c>
      <c r="AX5" s="41" t="s">
        <v>73</v>
      </c>
      <c r="AY5" s="149" t="s">
        <v>72</v>
      </c>
      <c r="AZ5" s="149" t="s">
        <v>73</v>
      </c>
      <c r="BA5" s="41" t="s">
        <v>72</v>
      </c>
      <c r="BB5" s="41" t="s">
        <v>73</v>
      </c>
      <c r="BC5" s="41" t="s">
        <v>72</v>
      </c>
      <c r="BD5" s="41" t="s">
        <v>73</v>
      </c>
      <c r="BE5" s="41" t="s">
        <v>72</v>
      </c>
      <c r="BF5" s="41" t="s">
        <v>73</v>
      </c>
      <c r="BG5" s="41" t="s">
        <v>72</v>
      </c>
      <c r="BH5" s="41" t="s">
        <v>73</v>
      </c>
      <c r="BI5" s="41" t="s">
        <v>72</v>
      </c>
      <c r="BJ5" s="41" t="s">
        <v>73</v>
      </c>
      <c r="BK5" s="41" t="s">
        <v>72</v>
      </c>
      <c r="BL5" s="41" t="s">
        <v>73</v>
      </c>
      <c r="BM5" s="41" t="s">
        <v>72</v>
      </c>
      <c r="BN5" s="41" t="s">
        <v>73</v>
      </c>
      <c r="BO5" s="41" t="s">
        <v>72</v>
      </c>
      <c r="BP5" s="41" t="s">
        <v>73</v>
      </c>
      <c r="BQ5" s="41" t="s">
        <v>72</v>
      </c>
      <c r="BR5" s="41" t="s">
        <v>73</v>
      </c>
      <c r="BS5" s="149" t="s">
        <v>72</v>
      </c>
      <c r="BT5" s="149" t="s">
        <v>73</v>
      </c>
      <c r="BU5" s="41" t="s">
        <v>72</v>
      </c>
      <c r="BV5" s="41" t="s">
        <v>73</v>
      </c>
      <c r="BW5" s="41" t="s">
        <v>72</v>
      </c>
      <c r="BX5" s="41" t="s">
        <v>73</v>
      </c>
      <c r="BY5" s="41" t="s">
        <v>72</v>
      </c>
      <c r="BZ5" s="41" t="s">
        <v>73</v>
      </c>
      <c r="CA5" s="41" t="s">
        <v>72</v>
      </c>
      <c r="CB5" s="41" t="s">
        <v>73</v>
      </c>
      <c r="CC5" s="41" t="s">
        <v>72</v>
      </c>
      <c r="CD5" s="41" t="s">
        <v>73</v>
      </c>
      <c r="CE5" s="41" t="s">
        <v>72</v>
      </c>
      <c r="CF5" s="41" t="s">
        <v>73</v>
      </c>
      <c r="CG5" s="41" t="s">
        <v>72</v>
      </c>
      <c r="CH5" s="41" t="s">
        <v>73</v>
      </c>
      <c r="CI5" s="41" t="s">
        <v>72</v>
      </c>
      <c r="CJ5" s="41" t="s">
        <v>73</v>
      </c>
      <c r="CK5" s="41" t="s">
        <v>72</v>
      </c>
      <c r="CL5" s="41" t="s">
        <v>73</v>
      </c>
      <c r="CM5" s="41" t="s">
        <v>72</v>
      </c>
      <c r="CN5" s="41" t="s">
        <v>73</v>
      </c>
      <c r="CO5" s="41" t="s">
        <v>72</v>
      </c>
      <c r="CP5" s="41" t="s">
        <v>73</v>
      </c>
      <c r="CQ5" s="149" t="s">
        <v>72</v>
      </c>
      <c r="CR5" s="149" t="s">
        <v>73</v>
      </c>
      <c r="CS5" s="42" t="s">
        <v>72</v>
      </c>
      <c r="CT5" s="42" t="s">
        <v>73</v>
      </c>
    </row>
    <row r="6" spans="1:98" s="33" customFormat="1" x14ac:dyDescent="0.55000000000000004">
      <c r="A6" s="66">
        <v>1</v>
      </c>
      <c r="B6" s="8">
        <v>1444011201</v>
      </c>
      <c r="C6" s="8" t="s">
        <v>31</v>
      </c>
      <c r="D6" s="96" t="s">
        <v>36</v>
      </c>
      <c r="E6" s="43">
        <v>22</v>
      </c>
      <c r="F6" s="43">
        <v>24</v>
      </c>
      <c r="G6" s="43">
        <f>33-22</f>
        <v>11</v>
      </c>
      <c r="H6" s="43">
        <f>31-24</f>
        <v>7</v>
      </c>
      <c r="I6" s="43"/>
      <c r="J6" s="43"/>
      <c r="K6" s="43"/>
      <c r="L6" s="43"/>
      <c r="M6" s="43"/>
      <c r="N6" s="43"/>
      <c r="O6" s="43"/>
      <c r="P6" s="43"/>
      <c r="Q6" s="43">
        <f>+E6+G6</f>
        <v>33</v>
      </c>
      <c r="R6" s="43">
        <f>+F6+H6</f>
        <v>31</v>
      </c>
      <c r="S6" s="43">
        <v>19</v>
      </c>
      <c r="T6" s="43">
        <v>23</v>
      </c>
      <c r="U6" s="43">
        <v>9</v>
      </c>
      <c r="V6" s="43">
        <v>11</v>
      </c>
      <c r="W6" s="43"/>
      <c r="X6" s="43"/>
      <c r="Y6" s="43"/>
      <c r="Z6" s="43"/>
      <c r="AA6" s="43">
        <v>1</v>
      </c>
      <c r="AB6" s="43">
        <v>2</v>
      </c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>
        <f>+AA6+U6+S6</f>
        <v>29</v>
      </c>
      <c r="AZ6" s="43">
        <f>+AB6+V6+T6</f>
        <v>36</v>
      </c>
      <c r="BA6" s="43">
        <v>22</v>
      </c>
      <c r="BB6" s="43">
        <v>23</v>
      </c>
      <c r="BC6" s="43"/>
      <c r="BD6" s="43"/>
      <c r="BE6" s="43">
        <v>4</v>
      </c>
      <c r="BF6" s="43">
        <v>6</v>
      </c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>
        <f>+BA6+BE6</f>
        <v>26</v>
      </c>
      <c r="BT6" s="43">
        <f>+BB6+BF6</f>
        <v>29</v>
      </c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>
        <f>33+29+26</f>
        <v>88</v>
      </c>
      <c r="CT6" s="43">
        <f>31+36+29</f>
        <v>96</v>
      </c>
    </row>
    <row r="7" spans="1:98" s="33" customFormat="1" x14ac:dyDescent="0.55000000000000004">
      <c r="A7" s="45">
        <v>2</v>
      </c>
      <c r="B7" s="45">
        <v>1444041101</v>
      </c>
      <c r="C7" s="45" t="s">
        <v>76</v>
      </c>
      <c r="D7" s="45" t="s">
        <v>36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</row>
    <row r="8" spans="1:98" s="33" customFormat="1" x14ac:dyDescent="0.55000000000000004">
      <c r="A8" s="45">
        <v>3</v>
      </c>
      <c r="B8" s="45">
        <v>1444041102</v>
      </c>
      <c r="C8" s="45" t="s">
        <v>78</v>
      </c>
      <c r="D8" s="45" t="s">
        <v>79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</row>
    <row r="9" spans="1:98" s="33" customFormat="1" x14ac:dyDescent="0.55000000000000004">
      <c r="A9" s="45"/>
      <c r="B9" s="45"/>
      <c r="C9" s="45"/>
      <c r="D9" s="45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</row>
    <row r="10" spans="1:98" s="33" customFormat="1" x14ac:dyDescent="0.55000000000000004">
      <c r="A10" s="48"/>
      <c r="B10" s="49"/>
      <c r="C10" s="49"/>
      <c r="D10" s="48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</row>
    <row r="11" spans="1:98" s="33" customFormat="1" x14ac:dyDescent="0.55000000000000004">
      <c r="A11" s="52"/>
      <c r="B11" s="53"/>
      <c r="C11" s="54" t="s">
        <v>71</v>
      </c>
      <c r="D11" s="52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</row>
    <row r="13" spans="1:98" s="1" customFormat="1" x14ac:dyDescent="0.55000000000000004">
      <c r="A13" s="1" t="s">
        <v>179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32" t="s">
        <v>180</v>
      </c>
    </row>
    <row r="14" spans="1:98" s="1" customFormat="1" x14ac:dyDescent="0.55000000000000004">
      <c r="A14" s="1" t="s">
        <v>181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98" s="1" customFormat="1" x14ac:dyDescent="0.55000000000000004">
      <c r="A15" s="1" t="s">
        <v>182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S15" s="132" t="s">
        <v>183</v>
      </c>
    </row>
    <row r="16" spans="1:98" s="1" customFormat="1" x14ac:dyDescent="0.55000000000000004">
      <c r="A16" s="1" t="s">
        <v>184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S16" s="132" t="s">
        <v>185</v>
      </c>
    </row>
    <row r="17" spans="1:19" s="1" customFormat="1" x14ac:dyDescent="0.55000000000000004">
      <c r="A17" s="1" t="s">
        <v>186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S17" s="132" t="s">
        <v>187</v>
      </c>
    </row>
    <row r="18" spans="1:19" s="1" customFormat="1" x14ac:dyDescent="0.55000000000000004">
      <c r="A18" s="1" t="s">
        <v>188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S18" s="132" t="s">
        <v>189</v>
      </c>
    </row>
    <row r="19" spans="1:19" s="1" customFormat="1" x14ac:dyDescent="0.55000000000000004"/>
    <row r="20" spans="1:19" s="1" customFormat="1" x14ac:dyDescent="0.55000000000000004"/>
    <row r="21" spans="1:19" s="1" customFormat="1" x14ac:dyDescent="0.55000000000000004"/>
    <row r="22" spans="1:19" s="1" customFormat="1" x14ac:dyDescent="0.55000000000000004"/>
    <row r="23" spans="1:19" s="1" customFormat="1" x14ac:dyDescent="0.55000000000000004"/>
    <row r="24" spans="1:19" s="1" customFormat="1" x14ac:dyDescent="0.55000000000000004"/>
  </sheetData>
  <mergeCells count="59">
    <mergeCell ref="CK4:CL4"/>
    <mergeCell ref="CM4:CN4"/>
    <mergeCell ref="CO4:CP4"/>
    <mergeCell ref="CQ4:CR4"/>
    <mergeCell ref="BY4:BZ4"/>
    <mergeCell ref="CA4:CB4"/>
    <mergeCell ref="CC4:CD4"/>
    <mergeCell ref="CE4:CF4"/>
    <mergeCell ref="CG4:CH4"/>
    <mergeCell ref="CI4:CJ4"/>
    <mergeCell ref="BW4:BX4"/>
    <mergeCell ref="BA4:BB4"/>
    <mergeCell ref="BC4:BD4"/>
    <mergeCell ref="BE4:BF4"/>
    <mergeCell ref="BG4:BH4"/>
    <mergeCell ref="BI4:BJ4"/>
    <mergeCell ref="BK4:BL4"/>
    <mergeCell ref="BM4:BN4"/>
    <mergeCell ref="BO4:BP4"/>
    <mergeCell ref="BQ4:BR4"/>
    <mergeCell ref="BS4:BT4"/>
    <mergeCell ref="BU4:BV4"/>
    <mergeCell ref="AO4:AP4"/>
    <mergeCell ref="AQ4:AR4"/>
    <mergeCell ref="AS4:AT4"/>
    <mergeCell ref="AU4:AV4"/>
    <mergeCell ref="AW4:AX4"/>
    <mergeCell ref="E1:R1"/>
    <mergeCell ref="S1:AZ1"/>
    <mergeCell ref="BA1:CR1"/>
    <mergeCell ref="CS1:CT1"/>
    <mergeCell ref="E4:F4"/>
    <mergeCell ref="G4:H4"/>
    <mergeCell ref="I4:J4"/>
    <mergeCell ref="K4:L4"/>
    <mergeCell ref="M4:N4"/>
    <mergeCell ref="AA4:AB4"/>
    <mergeCell ref="S3:AF3"/>
    <mergeCell ref="AG3:AZ3"/>
    <mergeCell ref="BA3:BT3"/>
    <mergeCell ref="BU3:CR3"/>
    <mergeCell ref="Q4:R4"/>
    <mergeCell ref="S4:T4"/>
    <mergeCell ref="A2:A5"/>
    <mergeCell ref="D2:D5"/>
    <mergeCell ref="E2:CR2"/>
    <mergeCell ref="CS2:CT4"/>
    <mergeCell ref="E3:R3"/>
    <mergeCell ref="O4:P4"/>
    <mergeCell ref="U4:V4"/>
    <mergeCell ref="W4:X4"/>
    <mergeCell ref="Y4:Z4"/>
    <mergeCell ref="AY4:AZ4"/>
    <mergeCell ref="AC4:AD4"/>
    <mergeCell ref="AE4:AF4"/>
    <mergeCell ref="AG4:AH4"/>
    <mergeCell ref="AI4:AJ4"/>
    <mergeCell ref="AK4:AL4"/>
    <mergeCell ref="AM4:AN4"/>
  </mergeCells>
  <printOptions horizontalCentered="1"/>
  <pageMargins left="0.25" right="0" top="0.75" bottom="0.75" header="0.3" footer="0.3"/>
  <pageSetup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7</vt:i4>
      </vt:variant>
      <vt:variant>
        <vt:lpstr>ช่วงที่มีชื่อ</vt:lpstr>
      </vt:variant>
      <vt:variant>
        <vt:i4>8</vt:i4>
      </vt:variant>
    </vt:vector>
  </HeadingPairs>
  <TitlesOfParts>
    <vt:vector size="15" baseType="lpstr">
      <vt:lpstr>1.ข้อมูลพื้นฐาน</vt:lpstr>
      <vt:lpstr>2. ข้อมูลผู้สำเร็จการศึกษา</vt:lpstr>
      <vt:lpstr>3. ข้อมูลนักเรียน</vt:lpstr>
      <vt:lpstr>4.นักเรียนแยกตามอายุ</vt:lpstr>
      <vt:lpstr>5. นักเรียนออกกลางคัน</vt:lpstr>
      <vt:lpstr>6.ข้อมูลบุคลากร (รร)</vt:lpstr>
      <vt:lpstr>8.ข้อมูลการศึกษาต่อ</vt:lpstr>
      <vt:lpstr>'3. ข้อมูลนักเรียน'!Print_Area</vt:lpstr>
      <vt:lpstr>'1.ข้อมูลพื้นฐาน'!Print_Titles</vt:lpstr>
      <vt:lpstr>'2. ข้อมูลผู้สำเร็จการศึกษา'!Print_Titles</vt:lpstr>
      <vt:lpstr>'3. ข้อมูลนักเรียน'!Print_Titles</vt:lpstr>
      <vt:lpstr>'4.นักเรียนแยกตามอายุ'!Print_Titles</vt:lpstr>
      <vt:lpstr>'5. นักเรียนออกกลางคัน'!Print_Titles</vt:lpstr>
      <vt:lpstr>'6.ข้อมูลบุคลากร (รร)'!Print_Titles</vt:lpstr>
      <vt:lpstr>'8.ข้อมูลการศึกษาต่อ'!Print_Titles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dcterms:created xsi:type="dcterms:W3CDTF">2024-08-08T03:21:04Z</dcterms:created>
  <dcterms:modified xsi:type="dcterms:W3CDTF">2024-08-13T03:57:49Z</dcterms:modified>
</cp:coreProperties>
</file>