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een\ปี 2567\10 มิ.ย.67\3.ข้อมูลขึ้นหน้าเว็บ 10 มิ.ย.67\"/>
    </mc:Choice>
  </mc:AlternateContent>
  <xr:revisionPtr revIDLastSave="0" documentId="13_ncr:1_{DEB980B0-34D2-4501-8358-1093E9C36CCC}" xr6:coauthVersionLast="47" xr6:coauthVersionMax="47" xr10:uidLastSave="{00000000-0000-0000-0000-000000000000}"/>
  <bookViews>
    <workbookView xWindow="-120" yWindow="-120" windowWidth="20730" windowHeight="11160" tabRatio="835" activeTab="3" xr2:uid="{00000000-000D-0000-FFFF-FFFF00000000}"/>
  </bookViews>
  <sheets>
    <sheet name="สรุปผู้บริหาร 67" sheetId="54" r:id="rId1"/>
    <sheet name="บทสรุปแยกระดับชั้น" sheetId="57" state="hidden" r:id="rId2"/>
    <sheet name="สรุปทุกสังกัด 67" sheetId="37" r:id="rId3"/>
    <sheet name="สพฐ.67" sheetId="69" r:id="rId4"/>
    <sheet name="นร.แยกสังกัด" sheetId="53" state="hidden" r:id="rId5"/>
    <sheet name="รัฐบาลเอกช" sheetId="44" state="hidden" r:id="rId6"/>
    <sheet name="ดัชนี" sheetId="62" state="hidden" r:id="rId7"/>
    <sheet name="ดัชนีปี 64 (ปริ้น)" sheetId="64" state="hidden" r:id="rId8"/>
    <sheet name="ดัชนีปี 64" sheetId="63" state="hidden" r:id="rId9"/>
    <sheet name="Sheet3" sheetId="65" state="hidden" r:id="rId10"/>
  </sheets>
  <definedNames>
    <definedName name="_xlnm.Print_Area" localSheetId="2">'สรุปทุกสังกัด 67'!$A$1:$AC$43</definedName>
    <definedName name="_xlnm.Print_Titles" localSheetId="4">นร.แยกสังกัด!#REF!</definedName>
    <definedName name="_xlnm.Print_Titles" localSheetId="1">บทสรุปแยกระดับชั้น!$3:$3</definedName>
    <definedName name="_xlnm.Print_Titles" localSheetId="2">'สรุปทุกสังกัด 67'!$4:$5</definedName>
    <definedName name="_xlnm.Print_Titles" localSheetId="0">'สรุปผู้บริหาร 67'!$3:$3</definedName>
  </definedNames>
  <calcPr calcId="181029"/>
</workbook>
</file>

<file path=xl/calcChain.xml><?xml version="1.0" encoding="utf-8"?>
<calcChain xmlns="http://schemas.openxmlformats.org/spreadsheetml/2006/main">
  <c r="AC7" i="37" l="1"/>
  <c r="AC8" i="37"/>
  <c r="AC9" i="37"/>
  <c r="AC10" i="37"/>
  <c r="AC11" i="37"/>
  <c r="AC12" i="37"/>
  <c r="AC13" i="37"/>
  <c r="AC14" i="37"/>
  <c r="AC15" i="37"/>
  <c r="AC16" i="37"/>
  <c r="AC17" i="37"/>
  <c r="AC18" i="37"/>
  <c r="AC19" i="37"/>
  <c r="AC20" i="37"/>
  <c r="AC21" i="37"/>
  <c r="AC22" i="37"/>
  <c r="AC23" i="37"/>
  <c r="AC24" i="37"/>
  <c r="AC25" i="37"/>
  <c r="AC26" i="37"/>
  <c r="AC28" i="37"/>
  <c r="AC29" i="37"/>
  <c r="AC31" i="37"/>
  <c r="AC32" i="37"/>
  <c r="AC33" i="37"/>
  <c r="AC34" i="37"/>
  <c r="AC35" i="37"/>
  <c r="AC36" i="37"/>
  <c r="AC37" i="37"/>
  <c r="AC38" i="37"/>
  <c r="AC39" i="37"/>
  <c r="AC40" i="37"/>
  <c r="AC41" i="37"/>
  <c r="AC6" i="37"/>
  <c r="AB31" i="37"/>
  <c r="AB32" i="37"/>
  <c r="AB33" i="37"/>
  <c r="AB34" i="37"/>
  <c r="AB35" i="37"/>
  <c r="AB36" i="37"/>
  <c r="AB37" i="37"/>
  <c r="AB38" i="37"/>
  <c r="B47" i="54" l="1"/>
  <c r="C31" i="54" l="1"/>
  <c r="B31" i="54"/>
  <c r="C32" i="54"/>
  <c r="B32" i="54"/>
  <c r="C34" i="54"/>
  <c r="B34" i="54"/>
  <c r="B4" i="54"/>
  <c r="C5" i="54"/>
  <c r="B5" i="54"/>
  <c r="D11" i="54"/>
  <c r="E11" i="54"/>
  <c r="C11" i="54"/>
  <c r="B11" i="54"/>
  <c r="C37" i="54" l="1"/>
  <c r="D37" i="54"/>
  <c r="E37" i="54"/>
  <c r="B37" i="54"/>
  <c r="C38" i="54"/>
  <c r="D38" i="54"/>
  <c r="E38" i="54"/>
  <c r="B38" i="54"/>
  <c r="Z42" i="37"/>
  <c r="AA42" i="37"/>
  <c r="C14" i="54"/>
  <c r="C4" i="54" s="1"/>
  <c r="C47" i="54" s="1"/>
  <c r="D14" i="54"/>
  <c r="E14" i="54"/>
  <c r="B14" i="54"/>
  <c r="Y7" i="37" l="1"/>
  <c r="Y8" i="37"/>
  <c r="Y9" i="37"/>
  <c r="Y10" i="37"/>
  <c r="Y12" i="37"/>
  <c r="Y13" i="37"/>
  <c r="Y14" i="37"/>
  <c r="Y15" i="37"/>
  <c r="Y16" i="37"/>
  <c r="Y17" i="37"/>
  <c r="Y19" i="37"/>
  <c r="Y20" i="37"/>
  <c r="Y21" i="37"/>
  <c r="Y23" i="37"/>
  <c r="Y24" i="37"/>
  <c r="Y25" i="37"/>
  <c r="Y27" i="37"/>
  <c r="AC27" i="37" s="1"/>
  <c r="Y28" i="37"/>
  <c r="Y29" i="37"/>
  <c r="Y31" i="37"/>
  <c r="Y32" i="37"/>
  <c r="Y33" i="37"/>
  <c r="Y34" i="37"/>
  <c r="Y35" i="37"/>
  <c r="Y36" i="37"/>
  <c r="Y37" i="37"/>
  <c r="Y38" i="37"/>
  <c r="Y40" i="37"/>
  <c r="Y41" i="37"/>
  <c r="X7" i="37"/>
  <c r="AB7" i="37" s="1"/>
  <c r="X8" i="37"/>
  <c r="AB8" i="37" s="1"/>
  <c r="X9" i="37"/>
  <c r="AB9" i="37" s="1"/>
  <c r="X10" i="37"/>
  <c r="AB10" i="37" s="1"/>
  <c r="X12" i="37"/>
  <c r="AB12" i="37" s="1"/>
  <c r="X13" i="37"/>
  <c r="AB13" i="37" s="1"/>
  <c r="X14" i="37"/>
  <c r="AB14" i="37" s="1"/>
  <c r="X15" i="37"/>
  <c r="AB15" i="37" s="1"/>
  <c r="X16" i="37"/>
  <c r="AB16" i="37" s="1"/>
  <c r="X17" i="37"/>
  <c r="AB17" i="37" s="1"/>
  <c r="X19" i="37"/>
  <c r="AB19" i="37" s="1"/>
  <c r="X20" i="37"/>
  <c r="AB20" i="37" s="1"/>
  <c r="X21" i="37"/>
  <c r="AB21" i="37" s="1"/>
  <c r="X23" i="37"/>
  <c r="AB23" i="37" s="1"/>
  <c r="X24" i="37"/>
  <c r="AB24" i="37" s="1"/>
  <c r="X25" i="37"/>
  <c r="AB25" i="37" s="1"/>
  <c r="X27" i="37"/>
  <c r="AB27" i="37" s="1"/>
  <c r="X28" i="37"/>
  <c r="AB28" i="37" s="1"/>
  <c r="X29" i="37"/>
  <c r="AB29" i="37" s="1"/>
  <c r="X31" i="37"/>
  <c r="X32" i="37"/>
  <c r="X33" i="37"/>
  <c r="X34" i="37"/>
  <c r="X35" i="37"/>
  <c r="X36" i="37"/>
  <c r="X37" i="37"/>
  <c r="X38" i="37"/>
  <c r="X40" i="37"/>
  <c r="AB40" i="37" s="1"/>
  <c r="X41" i="37"/>
  <c r="AB41" i="37" s="1"/>
  <c r="Y6" i="37"/>
  <c r="X6" i="37"/>
  <c r="AB6" i="37" s="1"/>
  <c r="E42" i="37"/>
  <c r="F42" i="37"/>
  <c r="G42" i="37"/>
  <c r="I42" i="37"/>
  <c r="O42" i="37"/>
  <c r="P42" i="37"/>
  <c r="Q42" i="37"/>
  <c r="R42" i="37"/>
  <c r="S42" i="37"/>
  <c r="C42" i="37"/>
  <c r="D39" i="37"/>
  <c r="E39" i="37"/>
  <c r="F39" i="37"/>
  <c r="G39" i="37"/>
  <c r="H39" i="37"/>
  <c r="I39" i="37"/>
  <c r="K39" i="37"/>
  <c r="L39" i="37"/>
  <c r="M39" i="37"/>
  <c r="N39" i="37"/>
  <c r="O39" i="37"/>
  <c r="P39" i="37"/>
  <c r="Q39" i="37"/>
  <c r="S39" i="37"/>
  <c r="T39" i="37"/>
  <c r="U39" i="37"/>
  <c r="V39" i="37"/>
  <c r="X39" i="37" s="1"/>
  <c r="AB39" i="37" s="1"/>
  <c r="W39" i="37"/>
  <c r="C39" i="37"/>
  <c r="D30" i="37"/>
  <c r="E30" i="37"/>
  <c r="F30" i="37"/>
  <c r="G30" i="37"/>
  <c r="H30" i="37"/>
  <c r="I30" i="37"/>
  <c r="J30" i="37"/>
  <c r="K30" i="37"/>
  <c r="L30" i="37"/>
  <c r="L42" i="37" s="1"/>
  <c r="M30" i="37"/>
  <c r="N30" i="37"/>
  <c r="N42" i="37" s="1"/>
  <c r="O30" i="37"/>
  <c r="P30" i="37"/>
  <c r="Q30" i="37"/>
  <c r="R30" i="37"/>
  <c r="S30" i="37"/>
  <c r="T30" i="37"/>
  <c r="U30" i="37"/>
  <c r="V30" i="37"/>
  <c r="W30" i="37"/>
  <c r="C30" i="37"/>
  <c r="D26" i="37"/>
  <c r="E26" i="37"/>
  <c r="F26" i="37"/>
  <c r="G26" i="37"/>
  <c r="H26" i="37"/>
  <c r="I26" i="37"/>
  <c r="J26" i="37"/>
  <c r="K26" i="37"/>
  <c r="L26" i="37"/>
  <c r="M26" i="37"/>
  <c r="N26" i="37"/>
  <c r="O26" i="37"/>
  <c r="P26" i="37"/>
  <c r="Q26" i="37"/>
  <c r="R26" i="37"/>
  <c r="S26" i="37"/>
  <c r="T26" i="37"/>
  <c r="U26" i="37"/>
  <c r="V26" i="37"/>
  <c r="W26" i="37"/>
  <c r="C26" i="37"/>
  <c r="D22" i="37"/>
  <c r="E22" i="37"/>
  <c r="F22" i="37"/>
  <c r="G22" i="37"/>
  <c r="H22" i="37"/>
  <c r="I22" i="37"/>
  <c r="J22" i="37"/>
  <c r="K22" i="37"/>
  <c r="L22" i="37"/>
  <c r="M22" i="37"/>
  <c r="N22" i="37"/>
  <c r="O22" i="37"/>
  <c r="P22" i="37"/>
  <c r="Q22" i="37"/>
  <c r="R22" i="37"/>
  <c r="S22" i="37"/>
  <c r="T22" i="37"/>
  <c r="U22" i="37"/>
  <c r="V22" i="37"/>
  <c r="W22" i="37"/>
  <c r="C22" i="37"/>
  <c r="D18" i="37"/>
  <c r="E18" i="37"/>
  <c r="F18" i="37"/>
  <c r="G18" i="37"/>
  <c r="H18" i="37"/>
  <c r="I18" i="37"/>
  <c r="J18" i="37"/>
  <c r="K18" i="37"/>
  <c r="L18" i="37"/>
  <c r="M18" i="37"/>
  <c r="N18" i="37"/>
  <c r="O18" i="37"/>
  <c r="P18" i="37"/>
  <c r="Q18" i="37"/>
  <c r="R18" i="37"/>
  <c r="S18" i="37"/>
  <c r="T18" i="37"/>
  <c r="U18" i="37"/>
  <c r="V18" i="37"/>
  <c r="V42" i="37" s="1"/>
  <c r="W18" i="37"/>
  <c r="C18" i="37"/>
  <c r="D11" i="37"/>
  <c r="D42" i="37" s="1"/>
  <c r="E11" i="37"/>
  <c r="F11" i="37"/>
  <c r="G11" i="37"/>
  <c r="H11" i="37"/>
  <c r="H42" i="37" s="1"/>
  <c r="I11" i="37"/>
  <c r="J11" i="37"/>
  <c r="K11" i="37"/>
  <c r="L11" i="37"/>
  <c r="M11" i="37"/>
  <c r="N11" i="37"/>
  <c r="O11" i="37"/>
  <c r="P11" i="37"/>
  <c r="Q11" i="37"/>
  <c r="R11" i="37"/>
  <c r="S11" i="37"/>
  <c r="T11" i="37"/>
  <c r="U11" i="37"/>
  <c r="V11" i="37"/>
  <c r="W11" i="37"/>
  <c r="Z11" i="37"/>
  <c r="AA11" i="37"/>
  <c r="C11" i="37"/>
  <c r="Y30" i="37" l="1"/>
  <c r="AC30" i="37" s="1"/>
  <c r="AC42" i="37" s="1"/>
  <c r="M42" i="37"/>
  <c r="X30" i="37"/>
  <c r="AB30" i="37" s="1"/>
  <c r="Y39" i="37"/>
  <c r="W42" i="37"/>
  <c r="Y18" i="37"/>
  <c r="U42" i="37"/>
  <c r="T42" i="37"/>
  <c r="Y26" i="37"/>
  <c r="X26" i="37"/>
  <c r="AB26" i="37" s="1"/>
  <c r="X18" i="37"/>
  <c r="AB18" i="37" s="1"/>
  <c r="Y22" i="37"/>
  <c r="X22" i="37"/>
  <c r="AB22" i="37" s="1"/>
  <c r="Y11" i="37"/>
  <c r="Y42" i="37" s="1"/>
  <c r="K42" i="37"/>
  <c r="X11" i="37"/>
  <c r="J42" i="37"/>
  <c r="DQ13" i="63"/>
  <c r="DO13" i="63"/>
  <c r="DM13" i="63"/>
  <c r="DQ25" i="63"/>
  <c r="DO25" i="63"/>
  <c r="DM25" i="63"/>
  <c r="DG28" i="63"/>
  <c r="DI28" i="63"/>
  <c r="DF29" i="63"/>
  <c r="DF28" i="63"/>
  <c r="DH29" i="63"/>
  <c r="DH28" i="63"/>
  <c r="DD29" i="63"/>
  <c r="DD28" i="63"/>
  <c r="DI23" i="63"/>
  <c r="DH23" i="63"/>
  <c r="DH25" i="63"/>
  <c r="DI24" i="63"/>
  <c r="DG23" i="63"/>
  <c r="DF23" i="63"/>
  <c r="DE23" i="63"/>
  <c r="DD23" i="63"/>
  <c r="DD25" i="63"/>
  <c r="DD12" i="63"/>
  <c r="DE12" i="63"/>
  <c r="DF12" i="63"/>
  <c r="DG12" i="63"/>
  <c r="DH12" i="63"/>
  <c r="DI12" i="63"/>
  <c r="DC41" i="63"/>
  <c r="DD41" i="63"/>
  <c r="DD51" i="63"/>
  <c r="DE41" i="63"/>
  <c r="DG41" i="63"/>
  <c r="DH41" i="63"/>
  <c r="DF42" i="63"/>
  <c r="DB51" i="63"/>
  <c r="DB49" i="63"/>
  <c r="DF43" i="63"/>
  <c r="DF41" i="63"/>
  <c r="DC45" i="63"/>
  <c r="DE45" i="63"/>
  <c r="DG45" i="63"/>
  <c r="DH45" i="63"/>
  <c r="DB54" i="63"/>
  <c r="DB53" i="63"/>
  <c r="DF46" i="63"/>
  <c r="DF47" i="63"/>
  <c r="DF45" i="63"/>
  <c r="CH52" i="63"/>
  <c r="CK52" i="63"/>
  <c r="CL52" i="63"/>
  <c r="CM52" i="63"/>
  <c r="CL53" i="63"/>
  <c r="CM53" i="63"/>
  <c r="CN53" i="63"/>
  <c r="CH54" i="63"/>
  <c r="CK54" i="63"/>
  <c r="CL54" i="63"/>
  <c r="CM54" i="63"/>
  <c r="CF55" i="63"/>
  <c r="CG55" i="63"/>
  <c r="CI55" i="63"/>
  <c r="CJ55" i="63"/>
  <c r="DG51" i="63"/>
  <c r="DC51" i="63"/>
  <c r="DE51" i="63"/>
  <c r="DH51" i="63"/>
  <c r="CH55" i="63"/>
  <c r="G46" i="65"/>
  <c r="F46" i="65"/>
  <c r="G44" i="65"/>
  <c r="F44" i="65"/>
  <c r="F38" i="65"/>
  <c r="F37" i="65"/>
  <c r="E38" i="65"/>
  <c r="E37" i="65"/>
  <c r="D38" i="65"/>
  <c r="D37" i="65"/>
  <c r="C38" i="65"/>
  <c r="C37" i="65"/>
  <c r="B38" i="65"/>
  <c r="B37" i="65"/>
  <c r="G37" i="65"/>
  <c r="G34" i="65"/>
  <c r="G32" i="65"/>
  <c r="F34" i="65"/>
  <c r="F32" i="65"/>
  <c r="E34" i="65"/>
  <c r="E32" i="65"/>
  <c r="D34" i="65"/>
  <c r="D32" i="65"/>
  <c r="D31" i="65"/>
  <c r="C34" i="65"/>
  <c r="B34" i="65"/>
  <c r="B32" i="65"/>
  <c r="C32" i="65"/>
  <c r="C31" i="65"/>
  <c r="G30" i="65"/>
  <c r="G29" i="65"/>
  <c r="G28" i="65"/>
  <c r="G27" i="65"/>
  <c r="G26" i="65"/>
  <c r="G25" i="65"/>
  <c r="G24" i="65"/>
  <c r="G23" i="65"/>
  <c r="G22" i="65"/>
  <c r="G21" i="65"/>
  <c r="G20" i="65"/>
  <c r="G19" i="65"/>
  <c r="G18" i="65"/>
  <c r="G17" i="65"/>
  <c r="F17" i="65"/>
  <c r="D17" i="65"/>
  <c r="G16" i="65"/>
  <c r="G15" i="65"/>
  <c r="E14" i="65"/>
  <c r="C14" i="65"/>
  <c r="G14" i="65" s="1"/>
  <c r="B14" i="65"/>
  <c r="G13" i="65"/>
  <c r="F13" i="65"/>
  <c r="G12" i="65"/>
  <c r="G11" i="65"/>
  <c r="F12" i="65"/>
  <c r="F11" i="65"/>
  <c r="E11" i="65"/>
  <c r="D11" i="65"/>
  <c r="C11" i="65"/>
  <c r="B11" i="65"/>
  <c r="G10" i="65"/>
  <c r="F10" i="65"/>
  <c r="G9" i="65"/>
  <c r="F9" i="65"/>
  <c r="G8" i="65"/>
  <c r="F8" i="65"/>
  <c r="G7" i="65"/>
  <c r="F7" i="65"/>
  <c r="G6" i="65"/>
  <c r="G5" i="65"/>
  <c r="F6" i="65"/>
  <c r="E5" i="65"/>
  <c r="D5" i="65"/>
  <c r="D4" i="65" s="1"/>
  <c r="D47" i="65" s="1"/>
  <c r="C5" i="65"/>
  <c r="F5" i="65" s="1"/>
  <c r="C4" i="65"/>
  <c r="B5" i="65"/>
  <c r="B4" i="65"/>
  <c r="BX11" i="64"/>
  <c r="BX10" i="64"/>
  <c r="BX9" i="64"/>
  <c r="CS9" i="64"/>
  <c r="CR9" i="64"/>
  <c r="BX8" i="64"/>
  <c r="BX7" i="64"/>
  <c r="BX5" i="64"/>
  <c r="BW5" i="64"/>
  <c r="BW12" i="64"/>
  <c r="BV5" i="64"/>
  <c r="BV12" i="64"/>
  <c r="BU5" i="64"/>
  <c r="BU12" i="64"/>
  <c r="CT9" i="63"/>
  <c r="CS9" i="63"/>
  <c r="BZ11" i="63"/>
  <c r="BZ10" i="63"/>
  <c r="BZ9" i="63"/>
  <c r="BZ8" i="63"/>
  <c r="BZ7" i="63"/>
  <c r="BZ5" i="63"/>
  <c r="BX5" i="63"/>
  <c r="BX12" i="63"/>
  <c r="BY5" i="63"/>
  <c r="BY12" i="63"/>
  <c r="BW5" i="63"/>
  <c r="BW12" i="63"/>
  <c r="DA49" i="63"/>
  <c r="DA53" i="63"/>
  <c r="CD55" i="63"/>
  <c r="CC55" i="63"/>
  <c r="CE54" i="63"/>
  <c r="CE52" i="63"/>
  <c r="HC18" i="62"/>
  <c r="HB18" i="62"/>
  <c r="HD18" i="62" s="1"/>
  <c r="HC17" i="62"/>
  <c r="HB17" i="62"/>
  <c r="HD17" i="62"/>
  <c r="HC16" i="62"/>
  <c r="HB16" i="62"/>
  <c r="HD16" i="62" s="1"/>
  <c r="HC15" i="62"/>
  <c r="HB15" i="62"/>
  <c r="HD15" i="62"/>
  <c r="HC14" i="62"/>
  <c r="HB14" i="62"/>
  <c r="HD14" i="62"/>
  <c r="HC13" i="62"/>
  <c r="HB13" i="62"/>
  <c r="HC10" i="62"/>
  <c r="HB10" i="62"/>
  <c r="HD10" i="62" s="1"/>
  <c r="HC9" i="62"/>
  <c r="HB9" i="62"/>
  <c r="HD9" i="62"/>
  <c r="HC8" i="62"/>
  <c r="HB8" i="62"/>
  <c r="HD8" i="62"/>
  <c r="HC7" i="62"/>
  <c r="HB7" i="62"/>
  <c r="HC6" i="62"/>
  <c r="HB6" i="62"/>
  <c r="GY7" i="62"/>
  <c r="GZ7" i="62"/>
  <c r="GY8" i="62"/>
  <c r="GZ8" i="62"/>
  <c r="HA8" i="62" s="1"/>
  <c r="GY9" i="62"/>
  <c r="GZ9" i="62"/>
  <c r="HA9" i="62"/>
  <c r="GY10" i="62"/>
  <c r="GZ10" i="62"/>
  <c r="HA10" i="62"/>
  <c r="GY13" i="62"/>
  <c r="GZ13" i="62"/>
  <c r="HA13" i="62" s="1"/>
  <c r="GY14" i="62"/>
  <c r="GZ14" i="62"/>
  <c r="HA14" i="62" s="1"/>
  <c r="GY15" i="62"/>
  <c r="GZ15" i="62"/>
  <c r="HA15" i="62"/>
  <c r="GY16" i="62"/>
  <c r="GZ16" i="62"/>
  <c r="HA16" i="62"/>
  <c r="GY17" i="62"/>
  <c r="GZ17" i="62"/>
  <c r="HA17" i="62" s="1"/>
  <c r="GY18" i="62"/>
  <c r="GZ18" i="62"/>
  <c r="GZ6" i="62"/>
  <c r="GZ5" i="62" s="1"/>
  <c r="GZ4" i="62" s="1"/>
  <c r="GY6" i="62"/>
  <c r="GY5" i="62" s="1"/>
  <c r="GY4" i="62" s="1"/>
  <c r="GV7" i="62"/>
  <c r="HE7" i="62"/>
  <c r="GW7" i="62"/>
  <c r="HF7" i="62"/>
  <c r="GV8" i="62"/>
  <c r="GW8" i="62"/>
  <c r="GX8" i="62" s="1"/>
  <c r="GV9" i="62"/>
  <c r="HE9" i="62"/>
  <c r="GW9" i="62"/>
  <c r="GX9" i="62" s="1"/>
  <c r="HF9" i="62"/>
  <c r="HG9" i="62" s="1"/>
  <c r="GV10" i="62"/>
  <c r="GW10" i="62"/>
  <c r="GV13" i="62"/>
  <c r="HE13" i="62"/>
  <c r="GW13" i="62"/>
  <c r="GX13" i="62" s="1"/>
  <c r="GV14" i="62"/>
  <c r="GW14" i="62"/>
  <c r="HF14" i="62"/>
  <c r="GV15" i="62"/>
  <c r="GW15" i="62"/>
  <c r="GX15" i="62"/>
  <c r="GV16" i="62"/>
  <c r="GW16" i="62"/>
  <c r="GX16" i="62" s="1"/>
  <c r="GV17" i="62"/>
  <c r="GW17" i="62"/>
  <c r="HF17" i="62"/>
  <c r="GV18" i="62"/>
  <c r="GW18" i="62"/>
  <c r="GW6" i="62"/>
  <c r="GV6" i="62"/>
  <c r="HF22" i="62"/>
  <c r="HE22" i="62"/>
  <c r="HD22" i="62"/>
  <c r="HA22" i="62"/>
  <c r="GX22" i="62"/>
  <c r="HF16" i="62"/>
  <c r="GC22" i="62"/>
  <c r="GO22" i="62"/>
  <c r="GB22" i="62"/>
  <c r="GD22" i="62"/>
  <c r="GA22" i="62"/>
  <c r="FX22" i="62"/>
  <c r="FU22" i="62"/>
  <c r="FQ22" i="62"/>
  <c r="FP22" i="62"/>
  <c r="FO22" i="62"/>
  <c r="FL22" i="62"/>
  <c r="FI22" i="62"/>
  <c r="FE22" i="62"/>
  <c r="FD22" i="62"/>
  <c r="FF22" i="62"/>
  <c r="FC22" i="62"/>
  <c r="EZ22" i="62"/>
  <c r="EW22" i="62"/>
  <c r="ET22" i="62"/>
  <c r="EQ22" i="62"/>
  <c r="EN22" i="62"/>
  <c r="EJ22" i="62"/>
  <c r="EI22" i="62"/>
  <c r="EK22" i="62"/>
  <c r="EH22" i="62"/>
  <c r="EE22" i="62"/>
  <c r="EB22" i="62"/>
  <c r="DY22" i="62"/>
  <c r="GP21" i="62"/>
  <c r="GC18" i="62"/>
  <c r="GB18" i="62"/>
  <c r="GA18" i="62"/>
  <c r="FX18" i="62"/>
  <c r="FU18" i="62"/>
  <c r="FQ18" i="62"/>
  <c r="FP18" i="62"/>
  <c r="FO18" i="62"/>
  <c r="FL18" i="62"/>
  <c r="FI18" i="62"/>
  <c r="FE18" i="62"/>
  <c r="FD18" i="62"/>
  <c r="FC18" i="62"/>
  <c r="EZ18" i="62"/>
  <c r="EW18" i="62"/>
  <c r="ET18" i="62"/>
  <c r="EQ18" i="62"/>
  <c r="EN18" i="62"/>
  <c r="EJ18" i="62"/>
  <c r="EI18" i="62"/>
  <c r="EH18" i="62"/>
  <c r="EE18" i="62"/>
  <c r="EB18" i="62"/>
  <c r="DY18" i="62"/>
  <c r="GC17" i="62"/>
  <c r="GO17" i="62"/>
  <c r="GB17" i="62"/>
  <c r="GN17" i="62"/>
  <c r="GA17" i="62"/>
  <c r="FX17" i="62"/>
  <c r="FU17" i="62"/>
  <c r="FQ17" i="62"/>
  <c r="FP17" i="62"/>
  <c r="FO17" i="62"/>
  <c r="FL17" i="62"/>
  <c r="FI17" i="62"/>
  <c r="FE17" i="62"/>
  <c r="FD17" i="62"/>
  <c r="FC17" i="62"/>
  <c r="EZ17" i="62"/>
  <c r="EW17" i="62"/>
  <c r="ET17" i="62"/>
  <c r="EQ17" i="62"/>
  <c r="EN17" i="62"/>
  <c r="EJ17" i="62"/>
  <c r="EI17" i="62"/>
  <c r="EH17" i="62"/>
  <c r="EE17" i="62"/>
  <c r="EB17" i="62"/>
  <c r="DY17" i="62"/>
  <c r="GC16" i="62"/>
  <c r="GO16" i="62"/>
  <c r="GB16" i="62"/>
  <c r="GD16" i="62"/>
  <c r="GA16" i="62"/>
  <c r="FX16" i="62"/>
  <c r="FU16" i="62"/>
  <c r="FQ16" i="62"/>
  <c r="FP16" i="62"/>
  <c r="FO16" i="62"/>
  <c r="FL16" i="62"/>
  <c r="FI16" i="62"/>
  <c r="FE16" i="62"/>
  <c r="FD16" i="62"/>
  <c r="FC16" i="62"/>
  <c r="EZ16" i="62"/>
  <c r="EW16" i="62"/>
  <c r="ET16" i="62"/>
  <c r="EQ16" i="62"/>
  <c r="EN16" i="62"/>
  <c r="EJ16" i="62"/>
  <c r="EI16" i="62"/>
  <c r="EH16" i="62"/>
  <c r="EE16" i="62"/>
  <c r="EB16" i="62"/>
  <c r="DY16" i="62"/>
  <c r="GC15" i="62"/>
  <c r="GO15" i="62"/>
  <c r="GB15" i="62"/>
  <c r="GN15" i="62"/>
  <c r="GP15" i="62"/>
  <c r="GA15" i="62"/>
  <c r="FX15" i="62"/>
  <c r="FU15" i="62"/>
  <c r="FQ15" i="62"/>
  <c r="FP15" i="62"/>
  <c r="FO15" i="62"/>
  <c r="FL15" i="62"/>
  <c r="FI15" i="62"/>
  <c r="FE15" i="62"/>
  <c r="FD15" i="62"/>
  <c r="FC15" i="62"/>
  <c r="EZ15" i="62"/>
  <c r="EW15" i="62"/>
  <c r="ET15" i="62"/>
  <c r="EQ15" i="62"/>
  <c r="EN15" i="62"/>
  <c r="EJ15" i="62"/>
  <c r="GR15" i="62" s="1"/>
  <c r="EI15" i="62"/>
  <c r="EH15" i="62"/>
  <c r="EE15" i="62"/>
  <c r="EB15" i="62"/>
  <c r="DY15" i="62"/>
  <c r="GC14" i="62"/>
  <c r="GB14" i="62"/>
  <c r="GN14" i="62"/>
  <c r="GA14" i="62"/>
  <c r="FX14" i="62"/>
  <c r="FU14" i="62"/>
  <c r="FQ14" i="62"/>
  <c r="FP14" i="62"/>
  <c r="FO14" i="62"/>
  <c r="FL14" i="62"/>
  <c r="FI14" i="62"/>
  <c r="FE14" i="62"/>
  <c r="FD14" i="62"/>
  <c r="FF14" i="62" s="1"/>
  <c r="FC14" i="62"/>
  <c r="EZ14" i="62"/>
  <c r="EW14" i="62"/>
  <c r="ET14" i="62"/>
  <c r="EQ14" i="62"/>
  <c r="EN14" i="62"/>
  <c r="EJ14" i="62"/>
  <c r="EI14" i="62"/>
  <c r="EH14" i="62"/>
  <c r="EE14" i="62"/>
  <c r="EB14" i="62"/>
  <c r="DY14" i="62"/>
  <c r="GC13" i="62"/>
  <c r="GO13" i="62"/>
  <c r="GB13" i="62"/>
  <c r="GN13" i="62"/>
  <c r="GA13" i="62"/>
  <c r="FX13" i="62"/>
  <c r="FX12" i="62"/>
  <c r="FU13" i="62"/>
  <c r="FU12" i="62" s="1"/>
  <c r="FU11" i="62" s="1"/>
  <c r="FQ13" i="62"/>
  <c r="FP13" i="62"/>
  <c r="FP12" i="62"/>
  <c r="FO13" i="62"/>
  <c r="FO12" i="62"/>
  <c r="FO11" i="62"/>
  <c r="FL13" i="62"/>
  <c r="FI13" i="62"/>
  <c r="FE13" i="62"/>
  <c r="FD13" i="62"/>
  <c r="FD12" i="62"/>
  <c r="FD11" i="62"/>
  <c r="FC13" i="62"/>
  <c r="EZ13" i="62"/>
  <c r="EW13" i="62"/>
  <c r="ET13" i="62"/>
  <c r="ET12" i="62"/>
  <c r="ET11" i="62"/>
  <c r="EQ13" i="62"/>
  <c r="EN13" i="62"/>
  <c r="EJ13" i="62"/>
  <c r="EI13" i="62"/>
  <c r="GQ13" i="62"/>
  <c r="EH13" i="62"/>
  <c r="EH12" i="62"/>
  <c r="EH11" i="62"/>
  <c r="EE13" i="62"/>
  <c r="EB13" i="62"/>
  <c r="DY13" i="62"/>
  <c r="DY12" i="62"/>
  <c r="DY11" i="62"/>
  <c r="GM12" i="62"/>
  <c r="GL12" i="62"/>
  <c r="GL11" i="62"/>
  <c r="GK12" i="62"/>
  <c r="GJ12" i="62"/>
  <c r="GJ11" i="62"/>
  <c r="GI12" i="62"/>
  <c r="GI11" i="62"/>
  <c r="GH12" i="62"/>
  <c r="GH11" i="62"/>
  <c r="GG12" i="62"/>
  <c r="GF12" i="62"/>
  <c r="GF11" i="62"/>
  <c r="GE12" i="62"/>
  <c r="GE11" i="62"/>
  <c r="FZ12" i="62"/>
  <c r="HC12" i="62"/>
  <c r="FZ11" i="62"/>
  <c r="HC11" i="62"/>
  <c r="FY12" i="62"/>
  <c r="FW12" i="62"/>
  <c r="FW11" i="62"/>
  <c r="FV12" i="62"/>
  <c r="FT12" i="62"/>
  <c r="FT11" i="62"/>
  <c r="GW11" i="62"/>
  <c r="FS12" i="62"/>
  <c r="FS11" i="62"/>
  <c r="GV11" i="62"/>
  <c r="GV12" i="62"/>
  <c r="FN12" i="62"/>
  <c r="FN11" i="62"/>
  <c r="FM12" i="62"/>
  <c r="FM11" i="62"/>
  <c r="FK12" i="62"/>
  <c r="FK11" i="62"/>
  <c r="FJ12" i="62"/>
  <c r="FJ11" i="62"/>
  <c r="FH12" i="62"/>
  <c r="FH11" i="62"/>
  <c r="FG12" i="62"/>
  <c r="FG11" i="62"/>
  <c r="FB12" i="62"/>
  <c r="FB11" i="62"/>
  <c r="FA12" i="62"/>
  <c r="FA11" i="62"/>
  <c r="EY12" i="62"/>
  <c r="EY11" i="62"/>
  <c r="EX12" i="62"/>
  <c r="EX11" i="62"/>
  <c r="EV12" i="62"/>
  <c r="EV11" i="62"/>
  <c r="EU12" i="62"/>
  <c r="EU11" i="62"/>
  <c r="ES12" i="62"/>
  <c r="ES11" i="62"/>
  <c r="ER12" i="62"/>
  <c r="ER11" i="62"/>
  <c r="EP12" i="62"/>
  <c r="EP11" i="62"/>
  <c r="EO12" i="62"/>
  <c r="EO11" i="62"/>
  <c r="EM12" i="62"/>
  <c r="EM11" i="62"/>
  <c r="EL12" i="62"/>
  <c r="EL11" i="62"/>
  <c r="EG12" i="62"/>
  <c r="EG11" i="62"/>
  <c r="EF12" i="62"/>
  <c r="EF11" i="62"/>
  <c r="ED12" i="62"/>
  <c r="ED11" i="62"/>
  <c r="EC12" i="62"/>
  <c r="EC11" i="62"/>
  <c r="EA12" i="62"/>
  <c r="EA11" i="62"/>
  <c r="DZ12" i="62"/>
  <c r="DZ11" i="62"/>
  <c r="DX12" i="62"/>
  <c r="DX11" i="62"/>
  <c r="DW12" i="62"/>
  <c r="DW11" i="62"/>
  <c r="GC10" i="62"/>
  <c r="GO10" i="62"/>
  <c r="GB10" i="62"/>
  <c r="GN10" i="62"/>
  <c r="GA10" i="62"/>
  <c r="FX10" i="62"/>
  <c r="FU10" i="62"/>
  <c r="FQ10" i="62"/>
  <c r="FP10" i="62"/>
  <c r="FO10" i="62"/>
  <c r="FL10" i="62"/>
  <c r="FI10" i="62"/>
  <c r="FE10" i="62"/>
  <c r="FD10" i="62"/>
  <c r="FF10" i="62"/>
  <c r="FC10" i="62"/>
  <c r="EZ10" i="62"/>
  <c r="EW10" i="62"/>
  <c r="ET10" i="62"/>
  <c r="EQ10" i="62"/>
  <c r="EN10" i="62"/>
  <c r="EJ10" i="62"/>
  <c r="EI10" i="62"/>
  <c r="EK10" i="62"/>
  <c r="EH10" i="62"/>
  <c r="EE10" i="62"/>
  <c r="EB10" i="62"/>
  <c r="DY10" i="62"/>
  <c r="GC9" i="62"/>
  <c r="GB9" i="62"/>
  <c r="GN9" i="62"/>
  <c r="GA9" i="62"/>
  <c r="FX9" i="62"/>
  <c r="FU9" i="62"/>
  <c r="FQ9" i="62"/>
  <c r="FP9" i="62"/>
  <c r="FO9" i="62"/>
  <c r="FL9" i="62"/>
  <c r="FI9" i="62"/>
  <c r="FE9" i="62"/>
  <c r="FD9" i="62"/>
  <c r="FC9" i="62"/>
  <c r="EZ9" i="62"/>
  <c r="EW9" i="62"/>
  <c r="ET9" i="62"/>
  <c r="EQ9" i="62"/>
  <c r="EN9" i="62"/>
  <c r="EJ9" i="62"/>
  <c r="EI9" i="62"/>
  <c r="EH9" i="62"/>
  <c r="EE9" i="62"/>
  <c r="EB9" i="62"/>
  <c r="DY9" i="62"/>
  <c r="GC8" i="62"/>
  <c r="GO8" i="62"/>
  <c r="GB8" i="62"/>
  <c r="GA8" i="62"/>
  <c r="FX8" i="62"/>
  <c r="FU8" i="62"/>
  <c r="FQ8" i="62"/>
  <c r="FP8" i="62"/>
  <c r="FO8" i="62"/>
  <c r="FL8" i="62"/>
  <c r="FI8" i="62"/>
  <c r="FE8" i="62"/>
  <c r="FD8" i="62"/>
  <c r="FC8" i="62"/>
  <c r="EZ8" i="62"/>
  <c r="EW8" i="62"/>
  <c r="ET8" i="62"/>
  <c r="EQ8" i="62"/>
  <c r="EN8" i="62"/>
  <c r="EJ8" i="62"/>
  <c r="EI8" i="62"/>
  <c r="EH8" i="62"/>
  <c r="EE8" i="62"/>
  <c r="EB8" i="62"/>
  <c r="DY8" i="62"/>
  <c r="GC7" i="62"/>
  <c r="GO7" i="62"/>
  <c r="GB7" i="62"/>
  <c r="GN7" i="62"/>
  <c r="GA7" i="62"/>
  <c r="FX7" i="62"/>
  <c r="FU7" i="62"/>
  <c r="FQ7" i="62"/>
  <c r="FP7" i="62"/>
  <c r="FO7" i="62"/>
  <c r="FL7" i="62"/>
  <c r="FI7" i="62"/>
  <c r="FE7" i="62"/>
  <c r="FD7" i="62"/>
  <c r="FC7" i="62"/>
  <c r="EZ7" i="62"/>
  <c r="EW7" i="62"/>
  <c r="ET7" i="62"/>
  <c r="EQ7" i="62"/>
  <c r="EN7" i="62"/>
  <c r="EJ7" i="62"/>
  <c r="EI7" i="62"/>
  <c r="EK7" i="62"/>
  <c r="EH7" i="62"/>
  <c r="EE7" i="62"/>
  <c r="EB7" i="62"/>
  <c r="DY7" i="62"/>
  <c r="GC6" i="62"/>
  <c r="GO6" i="62"/>
  <c r="GB6" i="62"/>
  <c r="GN6" i="62"/>
  <c r="GA6" i="62"/>
  <c r="GA5" i="62"/>
  <c r="GA4" i="62"/>
  <c r="FX6" i="62"/>
  <c r="FX5" i="62"/>
  <c r="FU6" i="62"/>
  <c r="FU5" i="62"/>
  <c r="FQ6" i="62"/>
  <c r="FP6" i="62"/>
  <c r="FP5" i="62" s="1"/>
  <c r="FP4" i="62" s="1"/>
  <c r="FO6" i="62"/>
  <c r="FO5" i="62"/>
  <c r="FL6" i="62"/>
  <c r="FL5" i="62"/>
  <c r="FL4" i="62"/>
  <c r="FI6" i="62"/>
  <c r="FI5" i="62"/>
  <c r="FI4" i="62"/>
  <c r="FE6" i="62"/>
  <c r="FD6" i="62"/>
  <c r="FC6" i="62"/>
  <c r="FC5" i="62"/>
  <c r="FC4" i="62"/>
  <c r="EZ6" i="62"/>
  <c r="EZ5" i="62" s="1"/>
  <c r="EZ4" i="62" s="1"/>
  <c r="EW6" i="62"/>
  <c r="ET6" i="62"/>
  <c r="ET5" i="62"/>
  <c r="ET4" i="62"/>
  <c r="EQ6" i="62"/>
  <c r="EQ5" i="62"/>
  <c r="EQ4" i="62"/>
  <c r="EN6" i="62"/>
  <c r="EN5" i="62"/>
  <c r="EN4" i="62"/>
  <c r="EJ6" i="62"/>
  <c r="EI6" i="62"/>
  <c r="EH6" i="62"/>
  <c r="EH5" i="62"/>
  <c r="EH4" i="62"/>
  <c r="EE6" i="62"/>
  <c r="EE5" i="62" s="1"/>
  <c r="EE4" i="62" s="1"/>
  <c r="EB6" i="62"/>
  <c r="EB5" i="62"/>
  <c r="DY6" i="62"/>
  <c r="DY5" i="62"/>
  <c r="DY4" i="62"/>
  <c r="GM5" i="62"/>
  <c r="GM4" i="62"/>
  <c r="GL5" i="62"/>
  <c r="GL4" i="62"/>
  <c r="GK5" i="62"/>
  <c r="GK4" i="62"/>
  <c r="GJ5" i="62"/>
  <c r="GJ4" i="62"/>
  <c r="GI5" i="62"/>
  <c r="GI4" i="62"/>
  <c r="GH5" i="62"/>
  <c r="GH4" i="62"/>
  <c r="GG5" i="62"/>
  <c r="GG4" i="62"/>
  <c r="GF5" i="62"/>
  <c r="GF4" i="62"/>
  <c r="GE5" i="62"/>
  <c r="FZ5" i="62"/>
  <c r="FZ4" i="62"/>
  <c r="FY5" i="62"/>
  <c r="FY4" i="62"/>
  <c r="FW5" i="62"/>
  <c r="FV5" i="62"/>
  <c r="FV4" i="62"/>
  <c r="FT5" i="62"/>
  <c r="FT4" i="62"/>
  <c r="FS5" i="62"/>
  <c r="FS4" i="62"/>
  <c r="FN5" i="62"/>
  <c r="FN4" i="62"/>
  <c r="FM5" i="62"/>
  <c r="FM4" i="62"/>
  <c r="FK5" i="62"/>
  <c r="FK4" i="62"/>
  <c r="FJ5" i="62"/>
  <c r="FJ4" i="62"/>
  <c r="FH5" i="62"/>
  <c r="FG5" i="62"/>
  <c r="FG4" i="62"/>
  <c r="FB5" i="62"/>
  <c r="FB19" i="62"/>
  <c r="FB23" i="62"/>
  <c r="FB4" i="62"/>
  <c r="FA5" i="62"/>
  <c r="FA4" i="62"/>
  <c r="EY5" i="62"/>
  <c r="EY4" i="62"/>
  <c r="EX5" i="62"/>
  <c r="EX4" i="62"/>
  <c r="EV5" i="62"/>
  <c r="EV4" i="62"/>
  <c r="EU5" i="62"/>
  <c r="ES5" i="62"/>
  <c r="ES4" i="62"/>
  <c r="ER5" i="62"/>
  <c r="ER4" i="62"/>
  <c r="EP5" i="62"/>
  <c r="EP4" i="62"/>
  <c r="EO5" i="62"/>
  <c r="EO4" i="62"/>
  <c r="EM5" i="62"/>
  <c r="EM4" i="62"/>
  <c r="EL5" i="62"/>
  <c r="EG5" i="62"/>
  <c r="EF5" i="62"/>
  <c r="EF4" i="62"/>
  <c r="ED5" i="62"/>
  <c r="ED4" i="62"/>
  <c r="EC5" i="62"/>
  <c r="EC4" i="62"/>
  <c r="EA5" i="62"/>
  <c r="EA19" i="62"/>
  <c r="EA23" i="62"/>
  <c r="DZ5" i="62"/>
  <c r="DZ4" i="62"/>
  <c r="DX5" i="62"/>
  <c r="DX4" i="62"/>
  <c r="DW5" i="62"/>
  <c r="CS21" i="62"/>
  <c r="HC5" i="62"/>
  <c r="HC4" i="62"/>
  <c r="HE6" i="62"/>
  <c r="HF8" i="62"/>
  <c r="HG22" i="62"/>
  <c r="FI12" i="62"/>
  <c r="FI11" i="62"/>
  <c r="FE12" i="62"/>
  <c r="GA12" i="62"/>
  <c r="GA11" i="62"/>
  <c r="EB4" i="62"/>
  <c r="FX4" i="62"/>
  <c r="EB12" i="62"/>
  <c r="EB11" i="62"/>
  <c r="FR18" i="62"/>
  <c r="GQ9" i="62"/>
  <c r="FF16" i="62"/>
  <c r="FF18" i="62"/>
  <c r="GB12" i="62"/>
  <c r="GB11" i="62"/>
  <c r="FR13" i="62"/>
  <c r="EZ12" i="62"/>
  <c r="EZ11" i="62"/>
  <c r="GQ14" i="62"/>
  <c r="EQ12" i="62"/>
  <c r="EQ19" i="62"/>
  <c r="EQ23" i="62"/>
  <c r="FC12" i="62"/>
  <c r="FC11" i="62"/>
  <c r="EW5" i="62"/>
  <c r="EW4" i="62"/>
  <c r="FO4" i="62"/>
  <c r="EW12" i="62"/>
  <c r="EW11" i="62"/>
  <c r="FR14" i="62"/>
  <c r="FR15" i="62"/>
  <c r="GR13" i="62"/>
  <c r="EJ12" i="62"/>
  <c r="EJ11" i="62"/>
  <c r="GN22" i="62"/>
  <c r="GP22" i="62"/>
  <c r="GR8" i="62"/>
  <c r="GC12" i="62"/>
  <c r="GC11" i="62"/>
  <c r="GD7" i="62"/>
  <c r="EK8" i="62"/>
  <c r="FF8" i="62"/>
  <c r="FR9" i="62"/>
  <c r="GP17" i="62"/>
  <c r="FR6" i="62"/>
  <c r="GD6" i="62"/>
  <c r="FR8" i="62"/>
  <c r="GD8" i="62"/>
  <c r="FR10" i="62"/>
  <c r="GD10" i="62"/>
  <c r="FF15" i="62"/>
  <c r="GQ7" i="62"/>
  <c r="DZ19" i="62"/>
  <c r="DZ23" i="62"/>
  <c r="EC19" i="62"/>
  <c r="EC23" i="62"/>
  <c r="EM19" i="62"/>
  <c r="EM23" i="62"/>
  <c r="EP19" i="62"/>
  <c r="EP23" i="62"/>
  <c r="EV19" i="62"/>
  <c r="EV23" i="62"/>
  <c r="EY19" i="62"/>
  <c r="EY23" i="62"/>
  <c r="GF19" i="62"/>
  <c r="GF23" i="62"/>
  <c r="GL19" i="62"/>
  <c r="GL23" i="62"/>
  <c r="DX19" i="62"/>
  <c r="DX23" i="62"/>
  <c r="ED19" i="62"/>
  <c r="ED23" i="62"/>
  <c r="FS19" i="62"/>
  <c r="FS23" i="62"/>
  <c r="GJ19" i="62"/>
  <c r="GJ23" i="62"/>
  <c r="GP13" i="62"/>
  <c r="FJ19" i="62"/>
  <c r="FJ23" i="62"/>
  <c r="FT19" i="62"/>
  <c r="FT23" i="62"/>
  <c r="FZ19" i="62"/>
  <c r="HC19" i="62"/>
  <c r="HC23" i="62"/>
  <c r="EO19" i="62"/>
  <c r="EO23" i="62"/>
  <c r="EX19" i="62"/>
  <c r="EX23" i="62"/>
  <c r="FK19" i="62"/>
  <c r="FK23" i="62"/>
  <c r="FN19" i="62"/>
  <c r="FN23" i="62"/>
  <c r="GH19" i="62"/>
  <c r="GH23" i="62"/>
  <c r="GD13" i="62"/>
  <c r="EK14" i="62"/>
  <c r="EK15" i="62"/>
  <c r="EK16" i="62"/>
  <c r="GD17" i="62"/>
  <c r="EK18" i="62"/>
  <c r="BU18" i="62"/>
  <c r="BE22" i="62"/>
  <c r="BN7" i="62"/>
  <c r="BN8" i="62"/>
  <c r="BN9" i="62"/>
  <c r="BN10" i="62"/>
  <c r="BN13" i="62"/>
  <c r="BN14" i="62"/>
  <c r="BN15" i="62"/>
  <c r="BN16" i="62"/>
  <c r="BN17" i="62"/>
  <c r="BN18" i="62"/>
  <c r="BN22" i="62"/>
  <c r="C12" i="62"/>
  <c r="C11" i="62"/>
  <c r="D12" i="62"/>
  <c r="D11" i="62"/>
  <c r="F12" i="62"/>
  <c r="F11" i="62"/>
  <c r="G12" i="62"/>
  <c r="G11" i="62"/>
  <c r="H12" i="62"/>
  <c r="H11" i="62"/>
  <c r="J12" i="62"/>
  <c r="J11" i="62"/>
  <c r="K12" i="62"/>
  <c r="K11" i="62"/>
  <c r="L12" i="62"/>
  <c r="L11" i="62"/>
  <c r="N12" i="62"/>
  <c r="N11" i="62"/>
  <c r="O12" i="62"/>
  <c r="O11" i="62"/>
  <c r="P12" i="62"/>
  <c r="P11" i="62"/>
  <c r="R12" i="62"/>
  <c r="R11" i="62"/>
  <c r="W12" i="62"/>
  <c r="W11" i="62"/>
  <c r="X12" i="62"/>
  <c r="X11" i="62"/>
  <c r="Z12" i="62"/>
  <c r="Z11" i="62"/>
  <c r="AA12" i="62"/>
  <c r="AA11" i="62"/>
  <c r="AB12" i="62"/>
  <c r="AB11" i="62"/>
  <c r="AD12" i="62"/>
  <c r="AD11" i="62"/>
  <c r="AE12" i="62"/>
  <c r="AE11" i="62"/>
  <c r="AF12" i="62"/>
  <c r="AF11" i="62"/>
  <c r="AH12" i="62"/>
  <c r="AH11" i="62"/>
  <c r="AI12" i="62"/>
  <c r="AI11" i="62"/>
  <c r="AJ12" i="62"/>
  <c r="AJ11" i="62"/>
  <c r="AL12" i="62"/>
  <c r="AL11" i="62"/>
  <c r="AM12" i="62"/>
  <c r="AM11" i="62"/>
  <c r="AN12" i="62"/>
  <c r="AN11" i="62"/>
  <c r="AP12" i="62"/>
  <c r="AP11" i="62"/>
  <c r="AQ12" i="62"/>
  <c r="AQ11" i="62"/>
  <c r="AR12" i="62"/>
  <c r="AR11" i="62"/>
  <c r="AT12" i="62"/>
  <c r="AT11" i="62"/>
  <c r="AY12" i="62"/>
  <c r="AY11" i="62"/>
  <c r="AZ12" i="62"/>
  <c r="AZ11" i="62"/>
  <c r="BB12" i="62"/>
  <c r="BB11" i="62"/>
  <c r="BC12" i="62"/>
  <c r="BC11" i="62"/>
  <c r="BD12" i="62"/>
  <c r="BD11" i="62"/>
  <c r="BF12" i="62"/>
  <c r="BF11" i="62"/>
  <c r="BG12" i="62"/>
  <c r="BG11" i="62"/>
  <c r="BH12" i="62"/>
  <c r="BH11" i="62"/>
  <c r="BJ12" i="62"/>
  <c r="BJ11" i="62"/>
  <c r="BO12" i="62"/>
  <c r="BO11" i="62"/>
  <c r="BP12" i="62"/>
  <c r="BP11" i="62"/>
  <c r="BR12" i="62"/>
  <c r="BR11" i="62"/>
  <c r="BS12" i="62"/>
  <c r="BS11" i="62"/>
  <c r="BT12" i="62"/>
  <c r="BT11" i="62"/>
  <c r="BV12" i="62"/>
  <c r="BV11" i="62"/>
  <c r="BW12" i="62"/>
  <c r="BW11" i="62"/>
  <c r="BX12" i="62"/>
  <c r="BX11" i="62"/>
  <c r="BZ12" i="62"/>
  <c r="BZ11" i="62"/>
  <c r="CE12" i="62"/>
  <c r="CE11" i="62"/>
  <c r="CF12" i="62"/>
  <c r="CF11" i="62"/>
  <c r="CG12" i="62"/>
  <c r="CG11" i="62"/>
  <c r="CH12" i="62"/>
  <c r="CH11" i="62"/>
  <c r="CI12" i="62"/>
  <c r="CI11" i="62"/>
  <c r="CJ12" i="62"/>
  <c r="CJ11" i="62"/>
  <c r="CK12" i="62"/>
  <c r="CK11" i="62"/>
  <c r="CL12" i="62"/>
  <c r="CL11" i="62"/>
  <c r="CM12" i="62"/>
  <c r="CM11" i="62"/>
  <c r="CN12" i="62"/>
  <c r="CN11" i="62"/>
  <c r="CO12" i="62"/>
  <c r="CO11" i="62"/>
  <c r="CP12" i="62"/>
  <c r="CP11" i="62"/>
  <c r="AX7" i="62"/>
  <c r="AX8" i="62"/>
  <c r="AX9" i="62"/>
  <c r="AX10" i="62"/>
  <c r="AX13" i="62"/>
  <c r="AX14" i="62"/>
  <c r="AX15" i="62"/>
  <c r="AX16" i="62"/>
  <c r="AX12" i="62"/>
  <c r="AX17" i="62"/>
  <c r="AX18" i="62"/>
  <c r="AX22" i="62"/>
  <c r="BY7" i="62"/>
  <c r="BY8" i="62"/>
  <c r="BY9" i="62"/>
  <c r="BY10" i="62"/>
  <c r="BY13" i="62"/>
  <c r="BY14" i="62"/>
  <c r="BY15" i="62"/>
  <c r="BY16" i="62"/>
  <c r="BY17" i="62"/>
  <c r="BY18" i="62"/>
  <c r="BY22" i="62"/>
  <c r="BY6" i="62"/>
  <c r="BU7" i="62"/>
  <c r="BU8" i="62"/>
  <c r="BU9" i="62"/>
  <c r="BU10" i="62"/>
  <c r="BU13" i="62"/>
  <c r="BU14" i="62"/>
  <c r="BU15" i="62"/>
  <c r="BU16" i="62"/>
  <c r="BU17" i="62"/>
  <c r="BU22" i="62"/>
  <c r="BU6" i="62"/>
  <c r="BQ7" i="62"/>
  <c r="BQ8" i="62"/>
  <c r="BQ9" i="62"/>
  <c r="BQ10" i="62"/>
  <c r="BQ13" i="62"/>
  <c r="BQ14" i="62"/>
  <c r="BQ15" i="62"/>
  <c r="BQ16" i="62"/>
  <c r="BQ17" i="62"/>
  <c r="BQ18" i="62"/>
  <c r="BQ22" i="62"/>
  <c r="BQ6" i="62"/>
  <c r="BK7" i="62"/>
  <c r="BL7" i="62"/>
  <c r="BK8" i="62"/>
  <c r="BL8" i="62"/>
  <c r="BM8" i="62" s="1"/>
  <c r="BK9" i="62"/>
  <c r="BL9" i="62"/>
  <c r="BK10" i="62"/>
  <c r="BL10" i="62"/>
  <c r="BM10" i="62" s="1"/>
  <c r="BK13" i="62"/>
  <c r="BL13" i="62"/>
  <c r="BK14" i="62"/>
  <c r="BL14" i="62"/>
  <c r="BK15" i="62"/>
  <c r="BL15" i="62"/>
  <c r="BK16" i="62"/>
  <c r="BL16" i="62"/>
  <c r="BM16" i="62" s="1"/>
  <c r="BK17" i="62"/>
  <c r="BL17" i="62"/>
  <c r="BM17" i="62"/>
  <c r="BK18" i="62"/>
  <c r="BL18" i="62"/>
  <c r="BM18" i="62" s="1"/>
  <c r="BK22" i="62"/>
  <c r="BL22" i="62"/>
  <c r="BM22" i="62" s="1"/>
  <c r="BI7" i="62"/>
  <c r="BI8" i="62"/>
  <c r="BI9" i="62"/>
  <c r="BI10" i="62"/>
  <c r="BI13" i="62"/>
  <c r="BI14" i="62"/>
  <c r="BI15" i="62"/>
  <c r="BI16" i="62"/>
  <c r="BI12" i="62"/>
  <c r="BI17" i="62"/>
  <c r="BI18" i="62"/>
  <c r="BI22" i="62"/>
  <c r="BI6" i="62"/>
  <c r="BE7" i="62"/>
  <c r="BE8" i="62"/>
  <c r="BE9" i="62"/>
  <c r="BE10" i="62"/>
  <c r="BE13" i="62"/>
  <c r="BE14" i="62"/>
  <c r="BE15" i="62"/>
  <c r="BE16" i="62"/>
  <c r="BE17" i="62"/>
  <c r="BE18" i="62"/>
  <c r="BE6" i="62"/>
  <c r="BE5" i="62"/>
  <c r="BA7" i="62"/>
  <c r="BA8" i="62"/>
  <c r="BA9" i="62"/>
  <c r="BA10" i="62"/>
  <c r="BA13" i="62"/>
  <c r="BA14" i="62"/>
  <c r="BA15" i="62"/>
  <c r="BA16" i="62"/>
  <c r="BA12" i="62" s="1"/>
  <c r="BA17" i="62"/>
  <c r="BA18" i="62"/>
  <c r="BA22" i="62"/>
  <c r="BA6" i="62"/>
  <c r="AS7" i="62"/>
  <c r="AS8" i="62"/>
  <c r="AS9" i="62"/>
  <c r="AS10" i="62"/>
  <c r="AS13" i="62"/>
  <c r="AS14" i="62"/>
  <c r="AS15" i="62"/>
  <c r="AS16" i="62"/>
  <c r="AS17" i="62"/>
  <c r="AS18" i="62"/>
  <c r="AS22" i="62"/>
  <c r="AS6" i="62"/>
  <c r="AO7" i="62"/>
  <c r="AO8" i="62"/>
  <c r="AO9" i="62"/>
  <c r="AO10" i="62"/>
  <c r="AO13" i="62"/>
  <c r="AO14" i="62"/>
  <c r="AO15" i="62"/>
  <c r="AO16" i="62"/>
  <c r="AO17" i="62"/>
  <c r="AO18" i="62"/>
  <c r="AO22" i="62"/>
  <c r="AO6" i="62"/>
  <c r="AK7" i="62"/>
  <c r="AK8" i="62"/>
  <c r="AK9" i="62"/>
  <c r="AK10" i="62"/>
  <c r="AK13" i="62"/>
  <c r="AK14" i="62"/>
  <c r="AK15" i="62"/>
  <c r="AK16" i="62"/>
  <c r="AK17" i="62"/>
  <c r="AK18" i="62"/>
  <c r="AK22" i="62"/>
  <c r="AK6" i="62"/>
  <c r="AG7" i="62"/>
  <c r="AG8" i="62"/>
  <c r="AG9" i="62"/>
  <c r="AG10" i="62"/>
  <c r="AG13" i="62"/>
  <c r="AG14" i="62"/>
  <c r="AG15" i="62"/>
  <c r="AG16" i="62"/>
  <c r="AG17" i="62"/>
  <c r="AG18" i="62"/>
  <c r="AG22" i="62"/>
  <c r="AG6" i="62"/>
  <c r="AC7" i="62"/>
  <c r="AC8" i="62"/>
  <c r="AC9" i="62"/>
  <c r="AC10" i="62"/>
  <c r="AC13" i="62"/>
  <c r="AC14" i="62"/>
  <c r="AC15" i="62"/>
  <c r="AC16" i="62"/>
  <c r="AC17" i="62"/>
  <c r="AC18" i="62"/>
  <c r="AC22" i="62"/>
  <c r="AC6" i="62"/>
  <c r="Y7" i="62"/>
  <c r="Y8" i="62"/>
  <c r="Y9" i="62"/>
  <c r="Y10" i="62"/>
  <c r="Y13" i="62"/>
  <c r="Y14" i="62"/>
  <c r="Y15" i="62"/>
  <c r="Y16" i="62"/>
  <c r="Y17" i="62"/>
  <c r="Y18" i="62"/>
  <c r="Y22" i="62"/>
  <c r="Y6" i="62"/>
  <c r="Q7" i="62"/>
  <c r="Q8" i="62"/>
  <c r="Q9" i="62"/>
  <c r="Q10" i="62"/>
  <c r="Q13" i="62"/>
  <c r="Q14" i="62"/>
  <c r="Q15" i="62"/>
  <c r="Q16" i="62"/>
  <c r="Q17" i="62"/>
  <c r="Q18" i="62"/>
  <c r="Q22" i="62"/>
  <c r="Q6" i="62"/>
  <c r="M7" i="62"/>
  <c r="M8" i="62"/>
  <c r="M9" i="62"/>
  <c r="M10" i="62"/>
  <c r="M13" i="62"/>
  <c r="M14" i="62"/>
  <c r="M15" i="62"/>
  <c r="M16" i="62"/>
  <c r="M17" i="62"/>
  <c r="M18" i="62"/>
  <c r="M22" i="62"/>
  <c r="M6" i="62"/>
  <c r="E7" i="62"/>
  <c r="E8" i="62"/>
  <c r="E9" i="62"/>
  <c r="E10" i="62"/>
  <c r="E13" i="62"/>
  <c r="E14" i="62"/>
  <c r="E15" i="62"/>
  <c r="E16" i="62"/>
  <c r="E17" i="62"/>
  <c r="E18" i="62"/>
  <c r="E22" i="62"/>
  <c r="E6" i="62"/>
  <c r="I7" i="62"/>
  <c r="I8" i="62"/>
  <c r="I9" i="62"/>
  <c r="I10" i="62"/>
  <c r="I13" i="62"/>
  <c r="I14" i="62"/>
  <c r="I15" i="62"/>
  <c r="I16" i="62"/>
  <c r="I17" i="62"/>
  <c r="I18" i="62"/>
  <c r="I22" i="62"/>
  <c r="I6" i="62"/>
  <c r="S7" i="62"/>
  <c r="CA22" i="62"/>
  <c r="CB22" i="62"/>
  <c r="CC22" i="62" s="1"/>
  <c r="CR22" i="62"/>
  <c r="CA7" i="62"/>
  <c r="CB7" i="62"/>
  <c r="CR7" i="62"/>
  <c r="CA8" i="62"/>
  <c r="CB8" i="62"/>
  <c r="CR8" i="62"/>
  <c r="CA9" i="62"/>
  <c r="CQ9" i="62"/>
  <c r="CB9" i="62"/>
  <c r="CC9" i="62"/>
  <c r="CR9" i="62"/>
  <c r="CS9" i="62" s="1"/>
  <c r="CA10" i="62"/>
  <c r="CQ10" i="62"/>
  <c r="CB10" i="62"/>
  <c r="CR10" i="62"/>
  <c r="CA13" i="62"/>
  <c r="CQ13" i="62"/>
  <c r="CB13" i="62"/>
  <c r="CR13" i="62"/>
  <c r="CA14" i="62"/>
  <c r="CQ14" i="62"/>
  <c r="CB14" i="62"/>
  <c r="CC14" i="62" s="1"/>
  <c r="CR14" i="62"/>
  <c r="CS14" i="62" s="1"/>
  <c r="CA15" i="62"/>
  <c r="CQ15" i="62"/>
  <c r="CB15" i="62"/>
  <c r="CR15" i="62"/>
  <c r="CA16" i="62"/>
  <c r="CB16" i="62"/>
  <c r="CC16" i="62" s="1"/>
  <c r="CR16" i="62"/>
  <c r="CA17" i="62"/>
  <c r="CB17" i="62"/>
  <c r="CC17" i="62" s="1"/>
  <c r="CR17" i="62"/>
  <c r="CA18" i="62"/>
  <c r="CQ18" i="62"/>
  <c r="CB18" i="62"/>
  <c r="CR18" i="62"/>
  <c r="CD7" i="62"/>
  <c r="CT7" i="62"/>
  <c r="CD8" i="62"/>
  <c r="CT8" i="62"/>
  <c r="CD9" i="62"/>
  <c r="CT9" i="62"/>
  <c r="CD10" i="62"/>
  <c r="CT10" i="62"/>
  <c r="CD13" i="62"/>
  <c r="CT13" i="62"/>
  <c r="CD14" i="62"/>
  <c r="CT14" i="62"/>
  <c r="CD15" i="62"/>
  <c r="CT15" i="62"/>
  <c r="CD16" i="62"/>
  <c r="CT16" i="62"/>
  <c r="CD17" i="62"/>
  <c r="CT17" i="62"/>
  <c r="CD18" i="62"/>
  <c r="CT18" i="62"/>
  <c r="CD22" i="62"/>
  <c r="CT22" i="62"/>
  <c r="CD6" i="62"/>
  <c r="CT6" i="62"/>
  <c r="CB6" i="62"/>
  <c r="CR6" i="62"/>
  <c r="CA6" i="62"/>
  <c r="CC6" i="62"/>
  <c r="BN6" i="62"/>
  <c r="BL6" i="62"/>
  <c r="BL5" i="62"/>
  <c r="BK6" i="62"/>
  <c r="AX6" i="62"/>
  <c r="FC19" i="62"/>
  <c r="FC23" i="62"/>
  <c r="GA19" i="62"/>
  <c r="GA23" i="62"/>
  <c r="BM6" i="62"/>
  <c r="BM15" i="62"/>
  <c r="BM13" i="62"/>
  <c r="AK12" i="62"/>
  <c r="AK11" i="62"/>
  <c r="CC10" i="62"/>
  <c r="CC8" i="62"/>
  <c r="CC18" i="62"/>
  <c r="CQ7" i="62"/>
  <c r="CQ6" i="62"/>
  <c r="CQ17" i="62"/>
  <c r="CS17" i="62"/>
  <c r="CQ8" i="62"/>
  <c r="CS8" i="62"/>
  <c r="CC15" i="62"/>
  <c r="BM9" i="62"/>
  <c r="BM7" i="62"/>
  <c r="BL12" i="62"/>
  <c r="BL11" i="62"/>
  <c r="CD12" i="62"/>
  <c r="CD11" i="62"/>
  <c r="CS6" i="62"/>
  <c r="AV22" i="62"/>
  <c r="AU22" i="62"/>
  <c r="AV18" i="62"/>
  <c r="AU18" i="62"/>
  <c r="AV17" i="62"/>
  <c r="AU17" i="62"/>
  <c r="AV16" i="62"/>
  <c r="AU16" i="62"/>
  <c r="AV15" i="62"/>
  <c r="AU15" i="62"/>
  <c r="AV14" i="62"/>
  <c r="AU14" i="62"/>
  <c r="AV13" i="62"/>
  <c r="AU13" i="62"/>
  <c r="AV10" i="62"/>
  <c r="AU10" i="62"/>
  <c r="AV9" i="62"/>
  <c r="AU9" i="62"/>
  <c r="AV8" i="62"/>
  <c r="AU8" i="62"/>
  <c r="AV7" i="62"/>
  <c r="AU7" i="62"/>
  <c r="AV6" i="62"/>
  <c r="AU6" i="62"/>
  <c r="V7" i="62"/>
  <c r="CX7" i="62" s="1"/>
  <c r="V8" i="62"/>
  <c r="CX8" i="62" s="1"/>
  <c r="V9" i="62"/>
  <c r="CX9" i="62" s="1"/>
  <c r="V10" i="62"/>
  <c r="CX10" i="62" s="1"/>
  <c r="V13" i="62"/>
  <c r="V14" i="62"/>
  <c r="V15" i="62"/>
  <c r="CX15" i="62" s="1"/>
  <c r="V16" i="62"/>
  <c r="CX16" i="62" s="1"/>
  <c r="V17" i="62"/>
  <c r="CX17" i="62"/>
  <c r="V18" i="62"/>
  <c r="CX18" i="62" s="1"/>
  <c r="V22" i="62"/>
  <c r="CX22" i="62"/>
  <c r="V6" i="62"/>
  <c r="T7" i="62"/>
  <c r="CV7" i="62" s="1"/>
  <c r="U7" i="62"/>
  <c r="S8" i="62"/>
  <c r="T8" i="62"/>
  <c r="S9" i="62"/>
  <c r="T9" i="62"/>
  <c r="S10" i="62"/>
  <c r="T10" i="62"/>
  <c r="CV10" i="62" s="1"/>
  <c r="S13" i="62"/>
  <c r="T13" i="62"/>
  <c r="S14" i="62"/>
  <c r="T14" i="62"/>
  <c r="CV14" i="62"/>
  <c r="S15" i="62"/>
  <c r="T15" i="62"/>
  <c r="S16" i="62"/>
  <c r="T16" i="62"/>
  <c r="CV16" i="62" s="1"/>
  <c r="S17" i="62"/>
  <c r="T17" i="62"/>
  <c r="CV17" i="62" s="1"/>
  <c r="S18" i="62"/>
  <c r="T18" i="62"/>
  <c r="S22" i="62"/>
  <c r="T22" i="62"/>
  <c r="T6" i="62"/>
  <c r="S6" i="62"/>
  <c r="D5" i="62"/>
  <c r="F5" i="62"/>
  <c r="G5" i="62"/>
  <c r="H5" i="62"/>
  <c r="J5" i="62"/>
  <c r="K5" i="62"/>
  <c r="L5" i="62"/>
  <c r="N5" i="62"/>
  <c r="O5" i="62"/>
  <c r="P5" i="62"/>
  <c r="R5" i="62"/>
  <c r="W5" i="62"/>
  <c r="X5" i="62"/>
  <c r="Z5" i="62"/>
  <c r="AA5" i="62"/>
  <c r="AB5" i="62"/>
  <c r="AD5" i="62"/>
  <c r="AE5" i="62"/>
  <c r="AF5" i="62"/>
  <c r="AH5" i="62"/>
  <c r="AI5" i="62"/>
  <c r="AJ5" i="62"/>
  <c r="AL5" i="62"/>
  <c r="AM5" i="62"/>
  <c r="AN5" i="62"/>
  <c r="AP5" i="62"/>
  <c r="AQ5" i="62"/>
  <c r="AR5" i="62"/>
  <c r="AT5" i="62"/>
  <c r="AY5" i="62"/>
  <c r="AZ5" i="62"/>
  <c r="BB5" i="62"/>
  <c r="BC5" i="62"/>
  <c r="BD5" i="62"/>
  <c r="BF5" i="62"/>
  <c r="BG5" i="62"/>
  <c r="BH5" i="62"/>
  <c r="BJ5" i="62"/>
  <c r="BN5" i="62"/>
  <c r="BO5" i="62"/>
  <c r="BP5" i="62"/>
  <c r="BR5" i="62"/>
  <c r="BS5" i="62"/>
  <c r="BT5" i="62"/>
  <c r="BV5" i="62"/>
  <c r="BW5" i="62"/>
  <c r="BX5" i="62"/>
  <c r="BZ5" i="62"/>
  <c r="CA5" i="62"/>
  <c r="CB5" i="62"/>
  <c r="CE5" i="62"/>
  <c r="CF5" i="62"/>
  <c r="CG5" i="62"/>
  <c r="CH5" i="62"/>
  <c r="CI5" i="62"/>
  <c r="CJ5" i="62"/>
  <c r="CK5" i="62"/>
  <c r="CL5" i="62"/>
  <c r="CM5" i="62"/>
  <c r="CN5" i="62"/>
  <c r="CO5" i="62"/>
  <c r="CP5" i="62"/>
  <c r="C5" i="62"/>
  <c r="O154" i="63"/>
  <c r="M153" i="63"/>
  <c r="J153" i="63"/>
  <c r="M152" i="63"/>
  <c r="J152" i="63"/>
  <c r="G152" i="63"/>
  <c r="G151" i="63"/>
  <c r="D152" i="63"/>
  <c r="D151" i="63"/>
  <c r="L151" i="63"/>
  <c r="K151" i="63"/>
  <c r="I151" i="63"/>
  <c r="F151" i="63"/>
  <c r="E151" i="63"/>
  <c r="C151" i="63"/>
  <c r="B151" i="63"/>
  <c r="M150" i="63"/>
  <c r="M149" i="63"/>
  <c r="J149" i="63"/>
  <c r="G149" i="63"/>
  <c r="G147" i="63"/>
  <c r="G157" i="63" s="1"/>
  <c r="D149" i="63"/>
  <c r="D147" i="63"/>
  <c r="O148" i="63"/>
  <c r="M148" i="63"/>
  <c r="J148" i="63"/>
  <c r="O147" i="63"/>
  <c r="L147" i="63"/>
  <c r="L157" i="63"/>
  <c r="K147" i="63"/>
  <c r="I147" i="63"/>
  <c r="I157" i="63"/>
  <c r="H147" i="63"/>
  <c r="H157" i="63"/>
  <c r="F147" i="63"/>
  <c r="E147" i="63"/>
  <c r="C147" i="63"/>
  <c r="B147" i="63"/>
  <c r="I141" i="63"/>
  <c r="H141" i="63"/>
  <c r="I140" i="63"/>
  <c r="H140" i="63"/>
  <c r="I139" i="63"/>
  <c r="H139" i="63"/>
  <c r="I138" i="63"/>
  <c r="H138" i="63"/>
  <c r="I137" i="63"/>
  <c r="H137" i="63"/>
  <c r="I136" i="63"/>
  <c r="H136" i="63"/>
  <c r="I135" i="63"/>
  <c r="H135" i="63"/>
  <c r="I134" i="63"/>
  <c r="H134" i="63"/>
  <c r="I133" i="63"/>
  <c r="H133" i="63"/>
  <c r="I132" i="63"/>
  <c r="H132" i="63"/>
  <c r="E125" i="63"/>
  <c r="D125" i="63"/>
  <c r="C125" i="63"/>
  <c r="B125" i="63"/>
  <c r="G124" i="63"/>
  <c r="G123" i="63"/>
  <c r="G122" i="63"/>
  <c r="G121" i="63"/>
  <c r="G120" i="63"/>
  <c r="G119" i="63"/>
  <c r="G118" i="63"/>
  <c r="G117" i="63"/>
  <c r="G116" i="63"/>
  <c r="E108" i="63"/>
  <c r="D108" i="63"/>
  <c r="C108" i="63"/>
  <c r="B108" i="63"/>
  <c r="F107" i="63"/>
  <c r="F106" i="63"/>
  <c r="F105" i="63"/>
  <c r="F104" i="63"/>
  <c r="F103" i="63"/>
  <c r="F102" i="63"/>
  <c r="F101" i="63"/>
  <c r="F100" i="63"/>
  <c r="F99" i="63"/>
  <c r="P59" i="63"/>
  <c r="BR55" i="63"/>
  <c r="BR50" i="63"/>
  <c r="BQ55" i="63"/>
  <c r="AN51" i="63"/>
  <c r="AM51" i="63"/>
  <c r="AL51" i="63"/>
  <c r="AK51" i="63"/>
  <c r="AJ51" i="63"/>
  <c r="AI51" i="63"/>
  <c r="AH51" i="63"/>
  <c r="AG51" i="63"/>
  <c r="AF51" i="63"/>
  <c r="AE51" i="63"/>
  <c r="AD51" i="63"/>
  <c r="AC51" i="63"/>
  <c r="AB51" i="63"/>
  <c r="AA51" i="63"/>
  <c r="Z51" i="63"/>
  <c r="Y51" i="63"/>
  <c r="X51" i="63"/>
  <c r="W51" i="63"/>
  <c r="V51" i="63"/>
  <c r="U51" i="63"/>
  <c r="T51" i="63"/>
  <c r="P51" i="63"/>
  <c r="O51" i="63"/>
  <c r="N51" i="63"/>
  <c r="M51" i="63"/>
  <c r="L51" i="63"/>
  <c r="K51" i="63"/>
  <c r="J51" i="63"/>
  <c r="I51" i="63"/>
  <c r="H51" i="63"/>
  <c r="G51" i="63"/>
  <c r="F51" i="63"/>
  <c r="E51" i="63"/>
  <c r="D51" i="63"/>
  <c r="C51" i="63"/>
  <c r="B51" i="63"/>
  <c r="BY44" i="63"/>
  <c r="BX44" i="63"/>
  <c r="BW44" i="63"/>
  <c r="BQ50" i="63"/>
  <c r="BP50" i="63"/>
  <c r="BO50" i="63"/>
  <c r="BN50" i="63"/>
  <c r="BM50" i="63"/>
  <c r="BL50" i="63"/>
  <c r="BK50" i="63"/>
  <c r="BJ50" i="63"/>
  <c r="BI50" i="63"/>
  <c r="BH50" i="63"/>
  <c r="BD52" i="63"/>
  <c r="BC52" i="63"/>
  <c r="BB52" i="63"/>
  <c r="BA52" i="63"/>
  <c r="AZ52" i="63"/>
  <c r="AY52" i="63"/>
  <c r="AX52" i="63"/>
  <c r="AW52" i="63"/>
  <c r="AV52" i="63"/>
  <c r="AU52" i="63"/>
  <c r="AT52" i="63"/>
  <c r="AS52" i="63"/>
  <c r="BZ43" i="63"/>
  <c r="BY42" i="63"/>
  <c r="BY45" i="63"/>
  <c r="BX42" i="63"/>
  <c r="BX45" i="63"/>
  <c r="BW42" i="63"/>
  <c r="AN48" i="63"/>
  <c r="AN56" i="63"/>
  <c r="AM48" i="63"/>
  <c r="AL48" i="63"/>
  <c r="AK48" i="63"/>
  <c r="AJ48" i="63"/>
  <c r="AJ56" i="63"/>
  <c r="AI48" i="63"/>
  <c r="AH48" i="63"/>
  <c r="AG48" i="63"/>
  <c r="AF48" i="63"/>
  <c r="AF56" i="63"/>
  <c r="AE48" i="63"/>
  <c r="AD48" i="63"/>
  <c r="AC48" i="63"/>
  <c r="AC56" i="63"/>
  <c r="AB48" i="63"/>
  <c r="AB56" i="63"/>
  <c r="AA48" i="63"/>
  <c r="Z48" i="63"/>
  <c r="Z56" i="63"/>
  <c r="Y48" i="63"/>
  <c r="X48" i="63"/>
  <c r="X56" i="63"/>
  <c r="W48" i="63"/>
  <c r="V48" i="63"/>
  <c r="U48" i="63"/>
  <c r="U56" i="63"/>
  <c r="T48" i="63"/>
  <c r="T56" i="63"/>
  <c r="P48" i="63"/>
  <c r="O48" i="63"/>
  <c r="N48" i="63"/>
  <c r="N57" i="63"/>
  <c r="M48" i="63"/>
  <c r="M57" i="63"/>
  <c r="L48" i="63"/>
  <c r="K48" i="63"/>
  <c r="J48" i="63"/>
  <c r="I48" i="63"/>
  <c r="I57" i="63"/>
  <c r="H48" i="63"/>
  <c r="G48" i="63"/>
  <c r="F48" i="63"/>
  <c r="E48" i="63"/>
  <c r="E57" i="63"/>
  <c r="D48" i="63"/>
  <c r="D57" i="63"/>
  <c r="C48" i="63"/>
  <c r="B48" i="63"/>
  <c r="BS47" i="63"/>
  <c r="BR47" i="63"/>
  <c r="BR56" i="63"/>
  <c r="BQ47" i="63"/>
  <c r="BQ56" i="63"/>
  <c r="BP47" i="63"/>
  <c r="BP56" i="63"/>
  <c r="BO47" i="63"/>
  <c r="BN47" i="63"/>
  <c r="BM47" i="63"/>
  <c r="BL47" i="63"/>
  <c r="BL56" i="63"/>
  <c r="BK47" i="63"/>
  <c r="BJ47" i="63"/>
  <c r="BI47" i="63"/>
  <c r="BH47" i="63"/>
  <c r="BH56" i="63"/>
  <c r="BD49" i="63"/>
  <c r="BC49" i="63"/>
  <c r="BB49" i="63"/>
  <c r="BA49" i="63"/>
  <c r="BA58" i="63"/>
  <c r="AZ49" i="63"/>
  <c r="AY49" i="63"/>
  <c r="AX49" i="63"/>
  <c r="AW49" i="63"/>
  <c r="AW58" i="63"/>
  <c r="AV49" i="63"/>
  <c r="AU49" i="63"/>
  <c r="AT49" i="63"/>
  <c r="AT58" i="63"/>
  <c r="AS49" i="63"/>
  <c r="AS58" i="63"/>
  <c r="M147" i="63"/>
  <c r="BW45" i="63"/>
  <c r="CV6" i="62"/>
  <c r="CU6" i="62"/>
  <c r="C19" i="62"/>
  <c r="C23" i="62"/>
  <c r="C4" i="62"/>
  <c r="CP19" i="62"/>
  <c r="CP23" i="62"/>
  <c r="CP4" i="62"/>
  <c r="CL19" i="62"/>
  <c r="CL23" i="62"/>
  <c r="CL4" i="62"/>
  <c r="CH19" i="62"/>
  <c r="CH23" i="62"/>
  <c r="CH4" i="62"/>
  <c r="BZ19" i="62"/>
  <c r="BZ23" i="62"/>
  <c r="BZ4" i="62"/>
  <c r="BV19" i="62"/>
  <c r="BV23" i="62"/>
  <c r="BV4" i="62"/>
  <c r="BR19" i="62"/>
  <c r="BR23" i="62"/>
  <c r="BR4" i="62"/>
  <c r="BN4" i="62"/>
  <c r="BJ19" i="62"/>
  <c r="BJ23" i="62"/>
  <c r="BJ4" i="62"/>
  <c r="BF19" i="62"/>
  <c r="BF23" i="62"/>
  <c r="BF4" i="62"/>
  <c r="BB19" i="62"/>
  <c r="BB23" i="62"/>
  <c r="BB4" i="62"/>
  <c r="AT19" i="62"/>
  <c r="AT23" i="62"/>
  <c r="AT4" i="62"/>
  <c r="AP19" i="62"/>
  <c r="AP23" i="62"/>
  <c r="AP4" i="62"/>
  <c r="AL19" i="62"/>
  <c r="AL23" i="62"/>
  <c r="AL4" i="62"/>
  <c r="AH19" i="62"/>
  <c r="AH23" i="62"/>
  <c r="AH4" i="62"/>
  <c r="AD19" i="62"/>
  <c r="AD23" i="62"/>
  <c r="AD4" i="62"/>
  <c r="Z19" i="62"/>
  <c r="Z23" i="62"/>
  <c r="Z4" i="62"/>
  <c r="R19" i="62"/>
  <c r="R23" i="62"/>
  <c r="R4" i="62"/>
  <c r="N19" i="62"/>
  <c r="N23" i="62"/>
  <c r="N4" i="62"/>
  <c r="J19" i="62"/>
  <c r="J23" i="62"/>
  <c r="J4" i="62"/>
  <c r="F19" i="62"/>
  <c r="F23" i="62"/>
  <c r="F4" i="62"/>
  <c r="CO19" i="62"/>
  <c r="CO23" i="62"/>
  <c r="CO4" i="62"/>
  <c r="CK19" i="62"/>
  <c r="CK23" i="62"/>
  <c r="CK4" i="62"/>
  <c r="CG19" i="62"/>
  <c r="CG23" i="62"/>
  <c r="CG4" i="62"/>
  <c r="CN19" i="62"/>
  <c r="CN23" i="62"/>
  <c r="CN4" i="62"/>
  <c r="CJ19" i="62"/>
  <c r="CJ23" i="62"/>
  <c r="CJ4" i="62"/>
  <c r="CF19" i="62"/>
  <c r="CF23" i="62"/>
  <c r="CF4" i="62"/>
  <c r="CB4" i="62"/>
  <c r="BX19" i="62"/>
  <c r="BX23" i="62"/>
  <c r="BX4" i="62"/>
  <c r="BT19" i="62"/>
  <c r="BT23" i="62"/>
  <c r="BT4" i="62"/>
  <c r="BP19" i="62"/>
  <c r="BP23" i="62"/>
  <c r="BP4" i="62"/>
  <c r="BH19" i="62"/>
  <c r="BH23" i="62"/>
  <c r="BH4" i="62"/>
  <c r="BD19" i="62"/>
  <c r="BD23" i="62"/>
  <c r="BD4" i="62"/>
  <c r="AZ19" i="62"/>
  <c r="AZ23" i="62"/>
  <c r="AZ4" i="62"/>
  <c r="AR19" i="62"/>
  <c r="AR23" i="62"/>
  <c r="AR4" i="62"/>
  <c r="AN19" i="62"/>
  <c r="AN23" i="62"/>
  <c r="AN4" i="62"/>
  <c r="AJ19" i="62"/>
  <c r="AJ23" i="62"/>
  <c r="AJ4" i="62"/>
  <c r="AF19" i="62"/>
  <c r="AF23" i="62"/>
  <c r="AF4" i="62"/>
  <c r="AB19" i="62"/>
  <c r="AB23" i="62"/>
  <c r="AB4" i="62"/>
  <c r="X19" i="62"/>
  <c r="X23" i="62"/>
  <c r="X4" i="62"/>
  <c r="P19" i="62"/>
  <c r="P23" i="62"/>
  <c r="P4" i="62"/>
  <c r="L19" i="62"/>
  <c r="L23" i="62"/>
  <c r="L4" i="62"/>
  <c r="H19" i="62"/>
  <c r="H23" i="62"/>
  <c r="H4" i="62"/>
  <c r="D19" i="62"/>
  <c r="D23" i="62"/>
  <c r="D4" i="62"/>
  <c r="CM19" i="62"/>
  <c r="CM23" i="62"/>
  <c r="CM4" i="62"/>
  <c r="CI19" i="62"/>
  <c r="CI23" i="62"/>
  <c r="CI4" i="62"/>
  <c r="CE19" i="62"/>
  <c r="CE23" i="62"/>
  <c r="CE4" i="62"/>
  <c r="CA4" i="62"/>
  <c r="BW19" i="62"/>
  <c r="BW23" i="62"/>
  <c r="BW4" i="62"/>
  <c r="BS19" i="62"/>
  <c r="BS23" i="62"/>
  <c r="BS4" i="62"/>
  <c r="BO19" i="62"/>
  <c r="BO23" i="62"/>
  <c r="BO4" i="62"/>
  <c r="BG19" i="62"/>
  <c r="BG23" i="62"/>
  <c r="BG4" i="62"/>
  <c r="BC19" i="62"/>
  <c r="BC23" i="62"/>
  <c r="BC4" i="62"/>
  <c r="AY19" i="62"/>
  <c r="AY23" i="62"/>
  <c r="AY4" i="62"/>
  <c r="AQ19" i="62"/>
  <c r="AQ23" i="62"/>
  <c r="AQ4" i="62"/>
  <c r="AM19" i="62"/>
  <c r="AM23" i="62"/>
  <c r="AM4" i="62"/>
  <c r="AI19" i="62"/>
  <c r="AI23" i="62"/>
  <c r="AI4" i="62"/>
  <c r="AE19" i="62"/>
  <c r="AE23" i="62"/>
  <c r="AE4" i="62"/>
  <c r="AA19" i="62"/>
  <c r="AA23" i="62"/>
  <c r="AA4" i="62"/>
  <c r="W19" i="62"/>
  <c r="W23" i="62"/>
  <c r="W4" i="62"/>
  <c r="O19" i="62"/>
  <c r="O23" i="62"/>
  <c r="O4" i="62"/>
  <c r="K19" i="62"/>
  <c r="K23" i="62"/>
  <c r="K4" i="62"/>
  <c r="G19" i="62"/>
  <c r="G23" i="62"/>
  <c r="G4" i="62"/>
  <c r="U6" i="62"/>
  <c r="AV12" i="62"/>
  <c r="AV11" i="62"/>
  <c r="CU17" i="62"/>
  <c r="CW17" i="62"/>
  <c r="AW10" i="62"/>
  <c r="AW14" i="62"/>
  <c r="AW16" i="62"/>
  <c r="AW18" i="62"/>
  <c r="CU18" i="62"/>
  <c r="CU14" i="62"/>
  <c r="CW14" i="62"/>
  <c r="CU8" i="62"/>
  <c r="U14" i="62"/>
  <c r="S12" i="62"/>
  <c r="CU13" i="62"/>
  <c r="S5" i="62"/>
  <c r="S4" i="62"/>
  <c r="CV22" i="62"/>
  <c r="U16" i="62"/>
  <c r="AU5" i="62"/>
  <c r="AU4" i="62"/>
  <c r="AW6" i="62"/>
  <c r="AW8" i="62"/>
  <c r="U22" i="62"/>
  <c r="U17" i="62"/>
  <c r="CV15" i="62"/>
  <c r="U10" i="62"/>
  <c r="U18" i="62"/>
  <c r="U15" i="62"/>
  <c r="U13" i="62"/>
  <c r="U12" i="62"/>
  <c r="U11" i="62"/>
  <c r="T12" i="62"/>
  <c r="T11" i="62"/>
  <c r="CV13" i="62"/>
  <c r="CV12" i="62"/>
  <c r="CV9" i="62"/>
  <c r="AW7" i="62"/>
  <c r="CU7" i="62"/>
  <c r="AW9" i="62"/>
  <c r="AU12" i="62"/>
  <c r="AW13" i="62"/>
  <c r="AW15" i="62"/>
  <c r="AW12" i="62" s="1"/>
  <c r="AW17" i="62"/>
  <c r="AW22" i="62"/>
  <c r="V12" i="62"/>
  <c r="V11" i="62"/>
  <c r="CX14" i="62"/>
  <c r="AX5" i="62"/>
  <c r="T5" i="62"/>
  <c r="T4" i="62"/>
  <c r="U9" i="62"/>
  <c r="U8" i="62"/>
  <c r="CV8" i="62"/>
  <c r="V5" i="62"/>
  <c r="V4" i="62"/>
  <c r="AV5" i="62"/>
  <c r="BZ42" i="63"/>
  <c r="BZ45" i="63"/>
  <c r="V19" i="62"/>
  <c r="V23" i="62"/>
  <c r="AX4" i="62"/>
  <c r="AU11" i="62"/>
  <c r="CW13" i="62"/>
  <c r="G49" i="57"/>
  <c r="F49" i="57"/>
  <c r="G48" i="57"/>
  <c r="F48" i="57"/>
  <c r="G47" i="57"/>
  <c r="F47" i="57"/>
  <c r="F41" i="57"/>
  <c r="F40" i="57"/>
  <c r="E41" i="57"/>
  <c r="E40" i="57"/>
  <c r="D41" i="57"/>
  <c r="C41" i="57"/>
  <c r="C40" i="57"/>
  <c r="B41" i="57"/>
  <c r="B40" i="57"/>
  <c r="G40" i="57"/>
  <c r="D40" i="57"/>
  <c r="D32" i="57"/>
  <c r="E36" i="57"/>
  <c r="E35" i="57"/>
  <c r="C36" i="57"/>
  <c r="C35" i="57"/>
  <c r="C33" i="57"/>
  <c r="B36" i="57"/>
  <c r="B35" i="57"/>
  <c r="B33" i="57"/>
  <c r="B32" i="57"/>
  <c r="G35" i="57"/>
  <c r="F35" i="57"/>
  <c r="E33" i="57"/>
  <c r="E32" i="57"/>
  <c r="D35" i="57"/>
  <c r="G31" i="57"/>
  <c r="G30" i="57"/>
  <c r="G29" i="57"/>
  <c r="G28" i="57"/>
  <c r="G27" i="57"/>
  <c r="G26" i="57"/>
  <c r="G25" i="57"/>
  <c r="G24" i="57"/>
  <c r="G23" i="57"/>
  <c r="G22" i="57"/>
  <c r="G21" i="57"/>
  <c r="G20" i="57"/>
  <c r="G19" i="57"/>
  <c r="G18" i="57"/>
  <c r="F18" i="57"/>
  <c r="D18" i="57"/>
  <c r="G17" i="57"/>
  <c r="G16" i="57"/>
  <c r="E15" i="57"/>
  <c r="C15" i="57"/>
  <c r="G15" i="57" s="1"/>
  <c r="B15" i="57"/>
  <c r="G14" i="57"/>
  <c r="F14" i="57"/>
  <c r="G13" i="57"/>
  <c r="G12" i="57"/>
  <c r="F13" i="57"/>
  <c r="F12" i="57"/>
  <c r="E12" i="57"/>
  <c r="D12" i="57"/>
  <c r="C12" i="57"/>
  <c r="B12" i="57"/>
  <c r="G11" i="57"/>
  <c r="G10" i="57"/>
  <c r="F10" i="57"/>
  <c r="G9" i="57"/>
  <c r="F9" i="57"/>
  <c r="G8" i="57"/>
  <c r="F8" i="57"/>
  <c r="G7" i="57"/>
  <c r="F7" i="57"/>
  <c r="E6" i="57"/>
  <c r="D6" i="57"/>
  <c r="D5" i="57" s="1"/>
  <c r="C6" i="57"/>
  <c r="B6" i="57"/>
  <c r="B5" i="57"/>
  <c r="B4" i="57"/>
  <c r="E5" i="44"/>
  <c r="G5" i="44"/>
  <c r="E6" i="44"/>
  <c r="G6" i="44"/>
  <c r="E7" i="44"/>
  <c r="G7" i="44"/>
  <c r="E8" i="44"/>
  <c r="G8" i="44"/>
  <c r="E9" i="44"/>
  <c r="G9" i="44"/>
  <c r="E10" i="44"/>
  <c r="G10" i="44"/>
  <c r="E11" i="44"/>
  <c r="G11" i="44"/>
  <c r="E12" i="44"/>
  <c r="G12" i="44"/>
  <c r="E13" i="44"/>
  <c r="G13" i="44"/>
  <c r="E14" i="44"/>
  <c r="G14" i="44"/>
  <c r="E15" i="44"/>
  <c r="G15" i="44"/>
  <c r="E16" i="44"/>
  <c r="G16" i="44"/>
  <c r="E17" i="44"/>
  <c r="G17" i="44"/>
  <c r="B18" i="44"/>
  <c r="C18" i="44"/>
  <c r="D18" i="44"/>
  <c r="J18" i="44"/>
  <c r="K18" i="44"/>
  <c r="L18" i="44"/>
  <c r="C5" i="57"/>
  <c r="G33" i="57"/>
  <c r="F157" i="63"/>
  <c r="G57" i="63"/>
  <c r="K57" i="63"/>
  <c r="AD56" i="63"/>
  <c r="AX58" i="63"/>
  <c r="E157" i="63"/>
  <c r="M151" i="63"/>
  <c r="M157" i="63"/>
  <c r="BB58" i="63"/>
  <c r="BZ44" i="63"/>
  <c r="AM56" i="63"/>
  <c r="BO56" i="63"/>
  <c r="L57" i="63"/>
  <c r="W56" i="63"/>
  <c r="C57" i="63"/>
  <c r="O57" i="63"/>
  <c r="V56" i="63"/>
  <c r="AH56" i="63"/>
  <c r="AL56" i="63"/>
  <c r="B157" i="63"/>
  <c r="AU58" i="63"/>
  <c r="AV58" i="63"/>
  <c r="AY58" i="63"/>
  <c r="BC58" i="63"/>
  <c r="BJ56" i="63"/>
  <c r="BN56" i="63"/>
  <c r="AZ58" i="63"/>
  <c r="BD58" i="63"/>
  <c r="H57" i="63"/>
  <c r="P57" i="63"/>
  <c r="AA56" i="63"/>
  <c r="AE56" i="63"/>
  <c r="AI56" i="63"/>
  <c r="D157" i="63"/>
  <c r="J147" i="63"/>
  <c r="C157" i="63"/>
  <c r="J151" i="63"/>
  <c r="J157" i="63" s="1"/>
  <c r="BI56" i="63"/>
  <c r="BM56" i="63"/>
  <c r="Y56" i="63"/>
  <c r="AG56" i="63"/>
  <c r="AK56" i="63"/>
  <c r="BS55" i="63"/>
  <c r="BS50" i="63"/>
  <c r="BS56" i="63"/>
  <c r="F108" i="63"/>
  <c r="G125" i="63"/>
  <c r="P147" i="63"/>
  <c r="CE55" i="63"/>
  <c r="B57" i="63"/>
  <c r="F57" i="63"/>
  <c r="J57" i="63"/>
  <c r="DA59" i="63"/>
  <c r="BZ12" i="63"/>
  <c r="K157" i="63"/>
  <c r="C47" i="65"/>
  <c r="F4" i="65"/>
  <c r="E4" i="65"/>
  <c r="BX12" i="64"/>
  <c r="G4" i="65"/>
  <c r="D4" i="57"/>
  <c r="C32" i="57"/>
  <c r="CW8" i="62"/>
  <c r="T19" i="62"/>
  <c r="T23" i="62"/>
  <c r="AU19" i="62"/>
  <c r="AU23" i="62"/>
  <c r="U5" i="62"/>
  <c r="U4" i="62"/>
  <c r="FX11" i="62"/>
  <c r="FX19" i="62"/>
  <c r="FX23" i="62"/>
  <c r="CQ5" i="62"/>
  <c r="BM5" i="62"/>
  <c r="EA4" i="62"/>
  <c r="GW5" i="62"/>
  <c r="GW4" i="62"/>
  <c r="HF6" i="62"/>
  <c r="CN52" i="63"/>
  <c r="CM55" i="63"/>
  <c r="DF25" i="63"/>
  <c r="FH4" i="62"/>
  <c r="FH19" i="62"/>
  <c r="FH23" i="62"/>
  <c r="GE4" i="62"/>
  <c r="GE19" i="62"/>
  <c r="GP7" i="62"/>
  <c r="GO9" i="62"/>
  <c r="GP9" i="62"/>
  <c r="GD9" i="62"/>
  <c r="GD5" i="62"/>
  <c r="GD4" i="62"/>
  <c r="FY11" i="62"/>
  <c r="FY19" i="62"/>
  <c r="GK11" i="62"/>
  <c r="HB11" i="62" s="1"/>
  <c r="GK19" i="62"/>
  <c r="HB19" i="62" s="1"/>
  <c r="HD19" i="62" s="1"/>
  <c r="HD23" i="62" s="1"/>
  <c r="GK23" i="62"/>
  <c r="FQ12" i="62"/>
  <c r="GR16" i="62"/>
  <c r="DY19" i="62"/>
  <c r="DY23" i="62"/>
  <c r="FF17" i="62"/>
  <c r="EZ19" i="62"/>
  <c r="EZ23" i="62"/>
  <c r="FI19" i="62"/>
  <c r="FI23" i="62"/>
  <c r="GD18" i="62"/>
  <c r="GN18" i="62"/>
  <c r="FR22" i="62"/>
  <c r="GQ22" i="62"/>
  <c r="GX10" i="62"/>
  <c r="HE10" i="62"/>
  <c r="HA6" i="62"/>
  <c r="BK5" i="62"/>
  <c r="CX13" i="62"/>
  <c r="CX12" i="62"/>
  <c r="CQ22" i="62"/>
  <c r="BM14" i="62"/>
  <c r="BM12" i="62" s="1"/>
  <c r="BM11" i="62" s="1"/>
  <c r="CC7" i="62"/>
  <c r="CC5" i="62"/>
  <c r="EW19" i="62"/>
  <c r="EW23" i="62"/>
  <c r="CT5" i="62"/>
  <c r="I12" i="62"/>
  <c r="I5" i="62"/>
  <c r="I4" i="62"/>
  <c r="E5" i="62"/>
  <c r="M5" i="62"/>
  <c r="Q12" i="62"/>
  <c r="Q5" i="62"/>
  <c r="Q19" i="62" s="1"/>
  <c r="Q4" i="62"/>
  <c r="Y12" i="62"/>
  <c r="Y11" i="62"/>
  <c r="Y5" i="62"/>
  <c r="Y4" i="62"/>
  <c r="AC5" i="62"/>
  <c r="AG12" i="62"/>
  <c r="AG11" i="62"/>
  <c r="AG5" i="62"/>
  <c r="AG4" i="62"/>
  <c r="AK5" i="62"/>
  <c r="AK19" i="62"/>
  <c r="AK23" i="62"/>
  <c r="AO12" i="62"/>
  <c r="AO11" i="62"/>
  <c r="AO5" i="62"/>
  <c r="AO4" i="62"/>
  <c r="AS12" i="62"/>
  <c r="AS5" i="62"/>
  <c r="AS4" i="62"/>
  <c r="BA5" i="62"/>
  <c r="BI5" i="62"/>
  <c r="BQ12" i="62"/>
  <c r="BQ5" i="62"/>
  <c r="BQ4" i="62"/>
  <c r="BU12" i="62"/>
  <c r="BU11" i="62"/>
  <c r="BU5" i="62"/>
  <c r="BU4" i="62"/>
  <c r="BY5" i="62"/>
  <c r="GD15" i="62"/>
  <c r="EK13" i="62"/>
  <c r="EK12" i="62"/>
  <c r="GQ17" i="62"/>
  <c r="FF13" i="62"/>
  <c r="FF12" i="62"/>
  <c r="FF11" i="62"/>
  <c r="FR16" i="62"/>
  <c r="FR12" i="62"/>
  <c r="GQ6" i="62"/>
  <c r="EI5" i="62"/>
  <c r="EI4" i="62"/>
  <c r="FF6" i="62"/>
  <c r="FD5" i="62"/>
  <c r="FD4" i="62"/>
  <c r="GC5" i="62"/>
  <c r="GC4" i="62"/>
  <c r="GN8" i="62"/>
  <c r="GP8" i="62"/>
  <c r="GB5" i="62"/>
  <c r="EK9" i="62"/>
  <c r="EJ5" i="62"/>
  <c r="EJ19" i="62"/>
  <c r="EJ4" i="62"/>
  <c r="GR9" i="62"/>
  <c r="GS9" i="62" s="1"/>
  <c r="FF9" i="62"/>
  <c r="FE5" i="62"/>
  <c r="GY12" i="62"/>
  <c r="FV11" i="62"/>
  <c r="GY11" i="62"/>
  <c r="FV19" i="62"/>
  <c r="GO14" i="62"/>
  <c r="GO12" i="62"/>
  <c r="GD14" i="62"/>
  <c r="GD12" i="62" s="1"/>
  <c r="EB19" i="62"/>
  <c r="EB23" i="62"/>
  <c r="GR17" i="62"/>
  <c r="EJ23" i="62"/>
  <c r="FR17" i="62"/>
  <c r="FP11" i="62"/>
  <c r="EH19" i="62"/>
  <c r="EH23" i="62"/>
  <c r="GO18" i="62"/>
  <c r="GC19" i="62"/>
  <c r="GC23" i="62"/>
  <c r="BN12" i="62"/>
  <c r="BN11" i="62"/>
  <c r="CA12" i="62"/>
  <c r="FP19" i="62"/>
  <c r="FP23" i="62"/>
  <c r="GR22" i="62"/>
  <c r="GS22" i="62"/>
  <c r="ES19" i="62"/>
  <c r="ES23" i="62"/>
  <c r="EF19" i="62"/>
  <c r="EF23" i="62"/>
  <c r="GP10" i="62"/>
  <c r="EK6" i="62"/>
  <c r="EK5" i="62" s="1"/>
  <c r="EK4" i="62" s="1"/>
  <c r="GQ10" i="62"/>
  <c r="EI12" i="62"/>
  <c r="EI19" i="62"/>
  <c r="FQ5" i="62"/>
  <c r="FQ4" i="62"/>
  <c r="HF18" i="62"/>
  <c r="HE15" i="62"/>
  <c r="EL4" i="62"/>
  <c r="EL19" i="62"/>
  <c r="EL23" i="62"/>
  <c r="EU4" i="62"/>
  <c r="EU19" i="62"/>
  <c r="EU23" i="62"/>
  <c r="GX11" i="62"/>
  <c r="GX18" i="62"/>
  <c r="HE18" i="62"/>
  <c r="HB5" i="62"/>
  <c r="HB4" i="62"/>
  <c r="HD6" i="62"/>
  <c r="HB12" i="62"/>
  <c r="HD12" i="62"/>
  <c r="HG7" i="62"/>
  <c r="FE11" i="62"/>
  <c r="GR6" i="62"/>
  <c r="GZ11" i="62"/>
  <c r="HA11" i="62" s="1"/>
  <c r="GG11" i="62"/>
  <c r="GG19" i="62"/>
  <c r="GG23" i="62"/>
  <c r="GQ15" i="62"/>
  <c r="GS15" i="62"/>
  <c r="GX14" i="62"/>
  <c r="HE14" i="62"/>
  <c r="HG14" i="62"/>
  <c r="FR7" i="62"/>
  <c r="FR5" i="62"/>
  <c r="FR19" i="62" s="1"/>
  <c r="FR23" i="62" s="1"/>
  <c r="FR4" i="62"/>
  <c r="FG19" i="62"/>
  <c r="FG23" i="62"/>
  <c r="FM19" i="62"/>
  <c r="FM23" i="62"/>
  <c r="GZ12" i="62"/>
  <c r="HA12" i="62" s="1"/>
  <c r="GM11" i="62"/>
  <c r="GM19" i="62"/>
  <c r="GM23" i="62"/>
  <c r="EE12" i="62"/>
  <c r="EE11" i="62"/>
  <c r="EN12" i="62"/>
  <c r="EN11" i="62"/>
  <c r="GP14" i="62"/>
  <c r="GV5" i="62"/>
  <c r="GV4" i="62"/>
  <c r="GX6" i="62"/>
  <c r="GX17" i="62"/>
  <c r="HE17" i="62"/>
  <c r="HG17" i="62"/>
  <c r="HF15" i="62"/>
  <c r="HF13" i="62"/>
  <c r="DF51" i="63"/>
  <c r="GW12" i="62"/>
  <c r="GX12" i="62"/>
  <c r="HA7" i="62"/>
  <c r="HA5" i="62" s="1"/>
  <c r="F31" i="65"/>
  <c r="HD13" i="62"/>
  <c r="CN54" i="63"/>
  <c r="G31" i="65"/>
  <c r="CK55" i="63"/>
  <c r="DE28" i="63"/>
  <c r="CC4" i="62"/>
  <c r="HG18" i="62"/>
  <c r="GY19" i="62"/>
  <c r="FV23" i="62"/>
  <c r="AC4" i="62"/>
  <c r="CA11" i="62"/>
  <c r="CA19" i="62"/>
  <c r="CA23" i="62"/>
  <c r="GB4" i="62"/>
  <c r="GB19" i="62"/>
  <c r="GB23" i="62"/>
  <c r="BA19" i="62"/>
  <c r="BA23" i="62"/>
  <c r="BA4" i="62"/>
  <c r="GQ8" i="62"/>
  <c r="GQ5" i="62" s="1"/>
  <c r="GQ4" i="62" s="1"/>
  <c r="GS8" i="62"/>
  <c r="GS17" i="62"/>
  <c r="AK4" i="62"/>
  <c r="M4" i="62"/>
  <c r="BM19" i="62"/>
  <c r="BM23" i="62"/>
  <c r="Q23" i="62"/>
  <c r="BK4" i="62"/>
  <c r="HA4" i="62"/>
  <c r="CN55" i="63"/>
  <c r="GO5" i="62"/>
  <c r="GO4" i="62"/>
  <c r="EI23" i="62"/>
  <c r="GR18" i="62"/>
  <c r="GS6" i="62"/>
  <c r="BY4" i="62"/>
  <c r="BQ11" i="62"/>
  <c r="BQ19" i="62"/>
  <c r="BQ23" i="62"/>
  <c r="AS11" i="62"/>
  <c r="AS19" i="62"/>
  <c r="AS23" i="62"/>
  <c r="Y19" i="62"/>
  <c r="Y23" i="62"/>
  <c r="CS22" i="62"/>
  <c r="CU22" i="62"/>
  <c r="GQ18" i="62"/>
  <c r="GP18" i="62"/>
  <c r="EN19" i="62"/>
  <c r="EN23" i="62"/>
  <c r="FY23" i="62"/>
  <c r="I11" i="62"/>
  <c r="I19" i="62"/>
  <c r="I23" i="62"/>
  <c r="HF12" i="62"/>
  <c r="HF11" i="62"/>
  <c r="HG13" i="62"/>
  <c r="HG15" i="62"/>
  <c r="GO11" i="62"/>
  <c r="FE4" i="62"/>
  <c r="FE19" i="62"/>
  <c r="FE23" i="62"/>
  <c r="BI4" i="62"/>
  <c r="BI19" i="62"/>
  <c r="BI23" i="62"/>
  <c r="AG19" i="62"/>
  <c r="AG23" i="62"/>
  <c r="CX11" i="62"/>
  <c r="FQ11" i="62"/>
  <c r="FQ19" i="62"/>
  <c r="FQ23" i="62"/>
  <c r="HD11" i="62"/>
  <c r="HF5" i="62"/>
  <c r="HG6" i="62"/>
  <c r="CQ4" i="62"/>
  <c r="CW22" i="62"/>
  <c r="GS18" i="62"/>
  <c r="GY23" i="62"/>
  <c r="GD11" i="62"/>
  <c r="GD19" i="62"/>
  <c r="GD23" i="62"/>
  <c r="GN5" i="62"/>
  <c r="GN4" i="62"/>
  <c r="EI11" i="62"/>
  <c r="Q11" i="62"/>
  <c r="BN19" i="62"/>
  <c r="BN23" i="62"/>
  <c r="U19" i="62"/>
  <c r="U23" i="62"/>
  <c r="AO19" i="62"/>
  <c r="AO23" i="62"/>
  <c r="DF24" i="63"/>
  <c r="DG24" i="63"/>
  <c r="F5" i="57"/>
  <c r="C4" i="57"/>
  <c r="CV5" i="62"/>
  <c r="CV4" i="62"/>
  <c r="CW6" i="62"/>
  <c r="BL4" i="62"/>
  <c r="BL19" i="62"/>
  <c r="BL23" i="62"/>
  <c r="CV18" i="62"/>
  <c r="CS15" i="62"/>
  <c r="CU15" i="62"/>
  <c r="CW15" i="62"/>
  <c r="BE4" i="62"/>
  <c r="GO19" i="62"/>
  <c r="GO23" i="62"/>
  <c r="HB23" i="62"/>
  <c r="E4" i="62"/>
  <c r="BM4" i="62"/>
  <c r="AW11" i="62"/>
  <c r="EE19" i="62"/>
  <c r="EE23" i="62"/>
  <c r="FD19" i="62"/>
  <c r="FD23" i="62"/>
  <c r="GR14" i="62"/>
  <c r="CT4" i="62"/>
  <c r="BU19" i="62"/>
  <c r="BU23" i="62"/>
  <c r="GV19" i="62"/>
  <c r="GE23" i="62"/>
  <c r="AV4" i="62"/>
  <c r="AV19" i="62"/>
  <c r="AV23" i="62"/>
  <c r="CW7" i="62"/>
  <c r="E5" i="57"/>
  <c r="G5" i="57" s="1"/>
  <c r="E4" i="57"/>
  <c r="S19" i="62"/>
  <c r="S23" i="62"/>
  <c r="S11" i="62"/>
  <c r="CS18" i="62"/>
  <c r="CS10" i="62"/>
  <c r="CU10" i="62"/>
  <c r="CW10" i="62"/>
  <c r="CR12" i="62"/>
  <c r="CR11" i="62"/>
  <c r="AX11" i="62"/>
  <c r="AX19" i="62"/>
  <c r="AX23" i="62"/>
  <c r="F6" i="57"/>
  <c r="G6" i="57"/>
  <c r="CU9" i="62"/>
  <c r="CU5" i="62" s="1"/>
  <c r="CU4" i="62" s="1"/>
  <c r="CW9" i="62"/>
  <c r="BK56" i="63"/>
  <c r="CS7" i="62"/>
  <c r="CS5" i="62" s="1"/>
  <c r="CR5" i="62"/>
  <c r="CR4" i="62"/>
  <c r="CT12" i="62"/>
  <c r="CT11" i="62"/>
  <c r="CS13" i="62"/>
  <c r="FU4" i="62"/>
  <c r="FU19" i="62"/>
  <c r="FU23" i="62"/>
  <c r="CD5" i="62"/>
  <c r="CC13" i="62"/>
  <c r="CC12" i="62"/>
  <c r="FZ23" i="62"/>
  <c r="GW19" i="62"/>
  <c r="GW23" i="62"/>
  <c r="EG19" i="62"/>
  <c r="EG23" i="62"/>
  <c r="EG4" i="62"/>
  <c r="FW19" i="62"/>
  <c r="FW4" i="62"/>
  <c r="GR7" i="62"/>
  <c r="GR5" i="62"/>
  <c r="GR10" i="62"/>
  <c r="GR4" i="62" s="1"/>
  <c r="GS10" i="62"/>
  <c r="GS13" i="62"/>
  <c r="CB12" i="62"/>
  <c r="CQ16" i="62"/>
  <c r="FA19" i="62"/>
  <c r="FA23" i="62"/>
  <c r="ER19" i="62"/>
  <c r="ER23" i="62"/>
  <c r="GI19" i="62"/>
  <c r="GI23" i="62"/>
  <c r="DW4" i="62"/>
  <c r="DW19" i="62"/>
  <c r="DW23" i="62"/>
  <c r="GP6" i="62"/>
  <c r="GP5" i="62"/>
  <c r="GP4" i="62"/>
  <c r="FF7" i="62"/>
  <c r="FF5" i="62"/>
  <c r="ET19" i="62"/>
  <c r="ET23" i="62"/>
  <c r="EQ11" i="62"/>
  <c r="FL12" i="62"/>
  <c r="FO19" i="62"/>
  <c r="FO23" i="62"/>
  <c r="HF10" i="62"/>
  <c r="HD7" i="62"/>
  <c r="HD5" i="62"/>
  <c r="HD4" i="62"/>
  <c r="B31" i="65"/>
  <c r="B47" i="65"/>
  <c r="DD24" i="63"/>
  <c r="DE24" i="63"/>
  <c r="GN16" i="62"/>
  <c r="EK17" i="62"/>
  <c r="HE8" i="62"/>
  <c r="HE5" i="62" s="1"/>
  <c r="HE4" i="62" s="1"/>
  <c r="HG8" i="62"/>
  <c r="HG5" i="62"/>
  <c r="HE16" i="62"/>
  <c r="HG16" i="62"/>
  <c r="HG12" i="62"/>
  <c r="GX7" i="62"/>
  <c r="GX5" i="62"/>
  <c r="GX4" i="62"/>
  <c r="E31" i="65"/>
  <c r="E47" i="65"/>
  <c r="CL55" i="63"/>
  <c r="HA18" i="62"/>
  <c r="DB59" i="63"/>
  <c r="DH24" i="63"/>
  <c r="HG11" i="62"/>
  <c r="FL11" i="62"/>
  <c r="FL19" i="62"/>
  <c r="FL23" i="62"/>
  <c r="CS16" i="62"/>
  <c r="CU16" i="62"/>
  <c r="CW16" i="62"/>
  <c r="CW12" i="62"/>
  <c r="CS12" i="62"/>
  <c r="CS11" i="62"/>
  <c r="GV23" i="62"/>
  <c r="GX19" i="62"/>
  <c r="GX23" i="62"/>
  <c r="CW18" i="62"/>
  <c r="CW11" i="62" s="1"/>
  <c r="CV11" i="62"/>
  <c r="CV19" i="62"/>
  <c r="CV23" i="62"/>
  <c r="CB11" i="62"/>
  <c r="CB19" i="62"/>
  <c r="CB23" i="62"/>
  <c r="FW23" i="62"/>
  <c r="GZ19" i="62"/>
  <c r="GS7" i="62"/>
  <c r="GS5" i="62"/>
  <c r="GS4" i="62"/>
  <c r="CS4" i="62"/>
  <c r="HE12" i="62"/>
  <c r="GN12" i="62"/>
  <c r="GP16" i="62"/>
  <c r="GP12" i="62"/>
  <c r="FF19" i="62"/>
  <c r="FF23" i="62"/>
  <c r="FF4" i="62"/>
  <c r="CD19" i="62"/>
  <c r="CD23" i="62"/>
  <c r="CD4" i="62"/>
  <c r="GS14" i="62"/>
  <c r="GR12" i="62"/>
  <c r="EK19" i="62"/>
  <c r="EK23" i="62"/>
  <c r="EK11" i="62"/>
  <c r="GQ16" i="62"/>
  <c r="CC11" i="62"/>
  <c r="CC19" i="62"/>
  <c r="CC23" i="62"/>
  <c r="CQ12" i="62"/>
  <c r="CR19" i="62"/>
  <c r="CR23" i="62"/>
  <c r="CT19" i="62"/>
  <c r="CT23" i="62"/>
  <c r="CQ11" i="62"/>
  <c r="CQ19" i="62"/>
  <c r="CQ23" i="62"/>
  <c r="HA19" i="62"/>
  <c r="HA23" i="62"/>
  <c r="GZ23" i="62"/>
  <c r="CS19" i="62"/>
  <c r="CS23" i="62"/>
  <c r="GN19" i="62"/>
  <c r="GN23" i="62"/>
  <c r="GN11" i="62"/>
  <c r="GP11" i="62"/>
  <c r="GP19" i="62"/>
  <c r="GP23" i="62"/>
  <c r="GS16" i="62"/>
  <c r="GS12" i="62"/>
  <c r="GQ12" i="62"/>
  <c r="GR19" i="62"/>
  <c r="GR23" i="62"/>
  <c r="GR11" i="62"/>
  <c r="HE11" i="62"/>
  <c r="HE19" i="62"/>
  <c r="HE23" i="62"/>
  <c r="CU12" i="62"/>
  <c r="GS11" i="62"/>
  <c r="GS19" i="62"/>
  <c r="GS23" i="62"/>
  <c r="GQ11" i="62"/>
  <c r="GQ19" i="62"/>
  <c r="GQ23" i="62"/>
  <c r="CU11" i="62"/>
  <c r="CU19" i="62"/>
  <c r="CU23" i="62"/>
  <c r="AD28" i="37"/>
  <c r="X42" i="37" l="1"/>
  <c r="AB11" i="37"/>
  <c r="AB42" i="37" s="1"/>
  <c r="HF4" i="62"/>
  <c r="HF19" i="62"/>
  <c r="HF23" i="62" s="1"/>
  <c r="HG10" i="62"/>
  <c r="CW5" i="62"/>
  <c r="FR11" i="62"/>
  <c r="AW5" i="62"/>
  <c r="CX6" i="62"/>
  <c r="CX5" i="62" s="1"/>
  <c r="E12" i="62"/>
  <c r="M12" i="62"/>
  <c r="AC12" i="62"/>
  <c r="BA11" i="62"/>
  <c r="BE12" i="62"/>
  <c r="BI11" i="62"/>
  <c r="BK12" i="62"/>
  <c r="BY12" i="62"/>
  <c r="BY11" i="62" l="1"/>
  <c r="BY19" i="62"/>
  <c r="BY23" i="62" s="1"/>
  <c r="BK11" i="62"/>
  <c r="BK19" i="62"/>
  <c r="BK23" i="62" s="1"/>
  <c r="BE11" i="62"/>
  <c r="BE19" i="62"/>
  <c r="BE23" i="62" s="1"/>
  <c r="AC11" i="62"/>
  <c r="AC19" i="62"/>
  <c r="AC23" i="62" s="1"/>
  <c r="M11" i="62"/>
  <c r="M19" i="62"/>
  <c r="M23" i="62" s="1"/>
  <c r="E11" i="62"/>
  <c r="E19" i="62"/>
  <c r="E23" i="62" s="1"/>
  <c r="CX4" i="62"/>
  <c r="CX19" i="62"/>
  <c r="CX23" i="62" s="1"/>
  <c r="AW4" i="62"/>
  <c r="AW19" i="62"/>
  <c r="AW23" i="62" s="1"/>
  <c r="CW4" i="62"/>
  <c r="CW19" i="62"/>
  <c r="CW23" i="62" s="1"/>
  <c r="HG19" i="62"/>
  <c r="HG23" i="62" s="1"/>
  <c r="HG4" i="62"/>
</calcChain>
</file>

<file path=xl/sharedStrings.xml><?xml version="1.0" encoding="utf-8"?>
<sst xmlns="http://schemas.openxmlformats.org/spreadsheetml/2006/main" count="2040" uniqueCount="367">
  <si>
    <t>ห้องเรียน</t>
  </si>
  <si>
    <t>ประถมศึกษา</t>
  </si>
  <si>
    <t>ลำดับ</t>
  </si>
  <si>
    <t>รวมทั้งหมด</t>
  </si>
  <si>
    <t>ก่อนประถมศึกษา</t>
  </si>
  <si>
    <t>มัธยมศึกษาตอนต้น</t>
  </si>
  <si>
    <t>มัธยมศึกษาตอนปลาย</t>
  </si>
  <si>
    <t>ชาย</t>
  </si>
  <si>
    <t>หญิง</t>
  </si>
  <si>
    <t>รวม</t>
  </si>
  <si>
    <t>รวมทั้งสิ้น</t>
  </si>
  <si>
    <t>สังกัด</t>
  </si>
  <si>
    <t>หมายเหตุ</t>
  </si>
  <si>
    <t>ระดับชั้น</t>
  </si>
  <si>
    <t>จำนวนนักเรียน</t>
  </si>
  <si>
    <t>อนุบาล 1 (3 - 4 ขวบ)</t>
  </si>
  <si>
    <t>อนุบาล 2 (4 - 5 ขวบ)</t>
  </si>
  <si>
    <t>อนุบาล 3 (5 - 6 ขวบ)</t>
  </si>
  <si>
    <t>รวมก่อนประถมศึกษา</t>
  </si>
  <si>
    <t>ประถมศึกษาปีที่ 1</t>
  </si>
  <si>
    <t>ประถมศึกษาปีที่ 2</t>
  </si>
  <si>
    <t>ประถมศึกษาปีที่ 3</t>
  </si>
  <si>
    <t>ประถมศึกษาปีที่ 4</t>
  </si>
  <si>
    <t>ประถมศึกษาปีที่ 5</t>
  </si>
  <si>
    <t>ประถมศึกษาปีที่ 6</t>
  </si>
  <si>
    <t>รวมประถมศึกษา</t>
  </si>
  <si>
    <t>มัธยมศึกษาปีที่ 1</t>
  </si>
  <si>
    <t>มัธยมศึกษาปีที่ 2</t>
  </si>
  <si>
    <t>มัธยมศึกษาปีที่ 3</t>
  </si>
  <si>
    <t>รวมมัธยมศึกษาตอนต้น</t>
  </si>
  <si>
    <t>มัธยมศึกษาปีที่ 4</t>
  </si>
  <si>
    <t>มัธยมศึกษาปีที่ 5</t>
  </si>
  <si>
    <t>มัธยมศึกษาปีที่ 6</t>
  </si>
  <si>
    <t>รวมมัธยมศึกษาตอนปลาย</t>
  </si>
  <si>
    <t>รวม ปวช.</t>
  </si>
  <si>
    <t>จำแนกตามสังกัด ในจังหวัดมหาสารคาม</t>
  </si>
  <si>
    <t>เด็กเล็ก 2 ขวบ</t>
  </si>
  <si>
    <t>ปวช. 1</t>
  </si>
  <si>
    <t>ปวช. 2</t>
  </si>
  <si>
    <t>ปวช. 3</t>
  </si>
  <si>
    <t>ปริญญาตรี</t>
  </si>
  <si>
    <t>ปี 3</t>
  </si>
  <si>
    <t>ปี 4</t>
  </si>
  <si>
    <t>รวมปริญญาตรี</t>
  </si>
  <si>
    <t>รวมปริญญาโท</t>
  </si>
  <si>
    <t>สังกัด สพฐ.</t>
  </si>
  <si>
    <t>การศึกษาพิเศษ</t>
  </si>
  <si>
    <t>สังกัด สอศ.</t>
  </si>
  <si>
    <t>รวมปริญญาเอก</t>
  </si>
  <si>
    <t>สังกัด อปท.</t>
  </si>
  <si>
    <t>สังกัด สช.</t>
  </si>
  <si>
    <t>สังกัด พศ.</t>
  </si>
  <si>
    <t>สถานศึกษา</t>
  </si>
  <si>
    <t>นักเรียน/นักศึกษา</t>
  </si>
  <si>
    <t>ครู/ผู้สอน</t>
  </si>
  <si>
    <t>1.กระทรวงศึกษาธิการ (ศธ)</t>
  </si>
  <si>
    <t>1.1 สำนักงานคณะกรรมการการศึกษาขั้นพื้นฐาน (สพฐ)</t>
  </si>
  <si>
    <t xml:space="preserve">   (1) สำนักงานเขตพื้นที่การศึกษาประถมศึกษามหาสารคาม เขต 1</t>
  </si>
  <si>
    <t xml:space="preserve">   (2) สำนักงานเขตพื้นที่การศึกษาประถมศึกษามหาสารคาม เขต 2</t>
  </si>
  <si>
    <t xml:space="preserve">   (3) สำนักงานเขตพื้นที่การศึกษาประถมศึกษามหาสารคาม เขต 3</t>
  </si>
  <si>
    <t xml:space="preserve">   (4) สำนักงานเขตพื้นที่การศึกษามัธยมศึกษา เขต 26</t>
  </si>
  <si>
    <t xml:space="preserve">   (5) ศูนย์การศึกษาพิเศษจังหวัดมหาสารคาม</t>
  </si>
  <si>
    <t>1.2 สำนักงานคณะกรรมการส่งเสริมการศึกษาเอกชน (สช)</t>
  </si>
  <si>
    <t>1.3 สำนักงานคณะกรรมการการอาชีวะศึกษา (สอศ)</t>
  </si>
  <si>
    <t xml:space="preserve">   (1) อาชีวะรัฐบาล</t>
  </si>
  <si>
    <t xml:space="preserve">   (2) อาชีวะเอกชน</t>
  </si>
  <si>
    <t xml:space="preserve">   (2) สถาบันอุดมศึกษา</t>
  </si>
  <si>
    <t xml:space="preserve">       2.1) อุดมศึกษาภาครัฐ</t>
  </si>
  <si>
    <t xml:space="preserve">             มหาวิทยาลัยมหาสารคาม</t>
  </si>
  <si>
    <t xml:space="preserve">             มหาวิทยาลัยราชภัฎมหาสารคาม</t>
  </si>
  <si>
    <t xml:space="preserve">       2.2) อุดมศึกษาภาคเอกชน</t>
  </si>
  <si>
    <t>2.ส่วนราชการอื่น</t>
  </si>
  <si>
    <t xml:space="preserve">  (1) โรงเรียนในสังกัดกรมการปกครองส่วนท้องถิ่น</t>
  </si>
  <si>
    <t>1.4 สำนักงานส่งเสริมการศึกษานอกระบบและการศึกษาตามอัธยาศัย จังหวัดมหาสารคาม (กศน) ระดับอำเภอ</t>
  </si>
  <si>
    <t>สังกัด สาธารสุข</t>
  </si>
  <si>
    <t>สังกัด การท่องเที่ยวฯ</t>
  </si>
  <si>
    <t>อัตรานักเรียนต่อห้อง</t>
  </si>
  <si>
    <t>อัตรานักเรียนต่อครู</t>
  </si>
  <si>
    <t>สังกัด ศูนย์พัฒนาเด็กฯ</t>
  </si>
  <si>
    <t xml:space="preserve">   (1) กศน.อำเภอเมือง</t>
  </si>
  <si>
    <t xml:space="preserve">   (2) กศน.อำเภอกันทรวิชัย</t>
  </si>
  <si>
    <t xml:space="preserve">   (3) กศน.อำเภอกุดรัง</t>
  </si>
  <si>
    <t xml:space="preserve">   (4) กศน.อำเภอแกดำ</t>
  </si>
  <si>
    <t xml:space="preserve">   (5) กศน.อำเภอโกสุมพิสัย</t>
  </si>
  <si>
    <t xml:space="preserve">   (6) กศน.อำเภอเชียงยืน</t>
  </si>
  <si>
    <t xml:space="preserve">   (7) กศน.อำเภอนาเชือก</t>
  </si>
  <si>
    <t xml:space="preserve">   (8) กศน.อำเภอนาดูน</t>
  </si>
  <si>
    <t xml:space="preserve">   (9) กศน.อำเภอบรบือ</t>
  </si>
  <si>
    <t xml:space="preserve">   (10) กศน.อำเภอพยัคฆภูมิพิสัย</t>
  </si>
  <si>
    <t xml:space="preserve">   (11) กศน.อำเภอยางสีสุราช</t>
  </si>
  <si>
    <t xml:space="preserve">   (12)  กศน.อำเภอวาปีปทุม</t>
  </si>
  <si>
    <t xml:space="preserve">   (13)  กศน.อำเภอชื่นชม</t>
  </si>
  <si>
    <t xml:space="preserve">       1.1) โรงเรียนสังกัดองค์การบริหารส่วนจังหวัด (อบจ.)</t>
  </si>
  <si>
    <t xml:space="preserve">       1.2) โรงเรียนสังกัดเทศบาลเมือง (ทม.)</t>
  </si>
  <si>
    <t xml:space="preserve">       1.4) โรงเรียนสังกัดเทศบาลตำบล (ทต.)</t>
  </si>
  <si>
    <t xml:space="preserve">  (2) ศูนย์พัฒนาเด็กเล็กในจังหวัดมหาสารคาม</t>
  </si>
  <si>
    <t xml:space="preserve">   (1) ประเภทสถานศึกษาทั่วไป (รวมเตรียมอนุบาล)</t>
  </si>
  <si>
    <t xml:space="preserve">   (2) ประเภทสถานศึกษาการกุศลของวัด (รวมเตรียมอนุบาล)</t>
  </si>
  <si>
    <t>รวมในระบบ</t>
  </si>
  <si>
    <t>สังกัด กศน.(นอกระบบ)</t>
  </si>
  <si>
    <t>นักเรียน</t>
  </si>
  <si>
    <r>
      <t xml:space="preserve">   (1) โรงเรียนสาธิต </t>
    </r>
    <r>
      <rPr>
        <sz val="13.5"/>
        <color indexed="8"/>
        <rFont val="TH SarabunPSK"/>
        <family val="2"/>
      </rPr>
      <t>(แยก สาธิตมหาวิทยาลัยมหาสารคามฝ่ายประถมและมัธยม)</t>
    </r>
  </si>
  <si>
    <t>สพฐ.</t>
  </si>
  <si>
    <t>พศ.</t>
  </si>
  <si>
    <t>สอศ.</t>
  </si>
  <si>
    <t>ปี 5</t>
  </si>
  <si>
    <t>รวมประกาศนียบัตร</t>
  </si>
  <si>
    <t>รวมประกาศนียบัตรบัณฑิต</t>
  </si>
  <si>
    <t>ปริญญาโท</t>
  </si>
  <si>
    <t>ปริญญาเอก</t>
  </si>
  <si>
    <t>ประกาศนียบัตร</t>
  </si>
  <si>
    <t>ประกาศนียบัตรบัณฑิต</t>
  </si>
  <si>
    <t>รัฐบาล</t>
  </si>
  <si>
    <t>เอกชน</t>
  </si>
  <si>
    <t>สัดส่วน</t>
  </si>
  <si>
    <t>รัฐบาล : เอกชน</t>
  </si>
  <si>
    <t>:</t>
  </si>
  <si>
    <t>สช.</t>
  </si>
  <si>
    <t xml:space="preserve"> ปวช.</t>
  </si>
  <si>
    <t xml:space="preserve"> ปวส.</t>
  </si>
  <si>
    <t>2.1 กระทรวงการอุดมศึกษา วิทยาศาสตร์ วิจัย และนวัตกรรม (อว)</t>
  </si>
  <si>
    <t>2.2 กระทรวงมหาดไทย (มท):กรมส่งเสริมการปกครองส่วนท้องถิ่น</t>
  </si>
  <si>
    <t xml:space="preserve">       1.3) โรงเรียนสังกัดองค์การบริหารส่วนตำบล (อบต.)</t>
  </si>
  <si>
    <t>2.3 กระทรวงสาธารณสุข (สธ):วิทยาลัยศรีพยาบาลมหาสารคาม</t>
  </si>
  <si>
    <t>2.4 กระทรวงการท่องเที่ยวและกีฬา(กก):มหาวิทยาลัยการกีฬาแห่งชาติ วิทยาเขตมหาสารคาม</t>
  </si>
  <si>
    <t>2.5 สำนักงานพระพุทธศาสนาแห่งชาติ (พศ):โรงเรียนปริยัติธรรม</t>
  </si>
  <si>
    <t>อว.</t>
  </si>
  <si>
    <t>สังกัด อว.</t>
  </si>
  <si>
    <t>อปท.</t>
  </si>
  <si>
    <t>สัดส่วนนักเรียนรัฐบาลต่อเอกชน ปีการศึกษา 2563 (ภาคเรียนที่ 1)</t>
  </si>
  <si>
    <t>จำนวนนักเรียนและโรงเรียนในสังกัดสำนักงานศึกษาธิการมหาสารคาม ปีการศึกษา 2564 (25 มิ.ย.64)</t>
  </si>
  <si>
    <t>ข้อมูลปี 63</t>
  </si>
  <si>
    <t>ข้อมูลไม่ครบ</t>
  </si>
  <si>
    <t>สังกัด กศน.</t>
  </si>
  <si>
    <t>ประชากร</t>
  </si>
  <si>
    <t>อายุ</t>
  </si>
  <si>
    <t>3 ปี</t>
  </si>
  <si>
    <t>4 ปี</t>
  </si>
  <si>
    <t>5 ปี</t>
  </si>
  <si>
    <t>6 ปี</t>
  </si>
  <si>
    <t>7 ปี</t>
  </si>
  <si>
    <t>8 ปี</t>
  </si>
  <si>
    <t>9 ปี</t>
  </si>
  <si>
    <t>10 ปี</t>
  </si>
  <si>
    <t>11 ปี</t>
  </si>
  <si>
    <t>12 ปี</t>
  </si>
  <si>
    <t>13 ปี</t>
  </si>
  <si>
    <t>14 ปี</t>
  </si>
  <si>
    <t>15 ปี</t>
  </si>
  <si>
    <t>16 ปี</t>
  </si>
  <si>
    <t>17 ปี</t>
  </si>
  <si>
    <t>18 ปี</t>
  </si>
  <si>
    <t>19 ปี</t>
  </si>
  <si>
    <t xml:space="preserve">18 ปี </t>
  </si>
  <si>
    <t xml:space="preserve">19 ปี </t>
  </si>
  <si>
    <t xml:space="preserve">20 ปี </t>
  </si>
  <si>
    <t xml:space="preserve">21 ปี </t>
  </si>
  <si>
    <t xml:space="preserve">22 ปี </t>
  </si>
  <si>
    <t xml:space="preserve">23 ปี </t>
  </si>
  <si>
    <t xml:space="preserve">   (4) สำนักงานเขตพื้นที่การศึกษามัธยมศึกษามหาสารคาม</t>
  </si>
  <si>
    <t>กันยายน</t>
  </si>
  <si>
    <r>
      <t xml:space="preserve">   (1) โรงเรียนสาธิต </t>
    </r>
    <r>
      <rPr>
        <sz val="14"/>
        <color indexed="8"/>
        <rFont val="TH SarabunPSK"/>
        <family val="2"/>
      </rPr>
      <t>(แยก สาธิตมหาวิทยาลัยมหาสารคามฝ่ายประถมและมัธยม)</t>
    </r>
  </si>
  <si>
    <t>ศพด.</t>
  </si>
  <si>
    <t>ที่</t>
  </si>
  <si>
    <t>สพม.มค.</t>
  </si>
  <si>
    <t>พ.ศ.</t>
  </si>
  <si>
    <t>เตรียมอนุบาล</t>
  </si>
  <si>
    <t>รวมมัธยมศึกษาตอนปลายหรือเทียบเท่า</t>
  </si>
  <si>
    <t>ม.4</t>
  </si>
  <si>
    <t>ปวช.1</t>
  </si>
  <si>
    <t>ปวช.2</t>
  </si>
  <si>
    <t>ปวช.3</t>
  </si>
  <si>
    <t>ชื่อสถานศึกษา</t>
  </si>
  <si>
    <t>อนุบาล 1</t>
  </si>
  <si>
    <t>อนุบาล 2</t>
  </si>
  <si>
    <t>อนุบาล 3</t>
  </si>
  <si>
    <t>ห้อง</t>
  </si>
  <si>
    <t>สพป.เขต 1</t>
  </si>
  <si>
    <t>สพป.เขต 2</t>
  </si>
  <si>
    <t>สพป.เขต 3</t>
  </si>
  <si>
    <t>รวมก่อนประถม</t>
  </si>
  <si>
    <t>รวม ม.ปลายหรือเทียบเท่า.</t>
  </si>
  <si>
    <t>อบจ.</t>
  </si>
  <si>
    <t>เทศบาล</t>
  </si>
  <si>
    <t>วิทยาลัย</t>
  </si>
  <si>
    <t>ปวส.1</t>
  </si>
  <si>
    <t>ปวส.2</t>
  </si>
  <si>
    <t>ป.ตรี1</t>
  </si>
  <si>
    <t>ป.ตรี2</t>
  </si>
  <si>
    <t>ทวิศึกษา</t>
  </si>
  <si>
    <t>ห้องเรียนอาชีพ</t>
  </si>
  <si>
    <t>ระยะสั้น</t>
  </si>
  <si>
    <t>วิทยาลัยเทคนิคมหาสารคาม</t>
  </si>
  <si>
    <t>วิทยาลัยอาชีวศึกษามหาสารคาม</t>
  </si>
  <si>
    <t>วิทยาลัยสารพัดช่างมหาสารคาม</t>
  </si>
  <si>
    <t>วิทยาลัยเกษตรและเทคโนโลยีมหาสารคาม</t>
  </si>
  <si>
    <t>วิทยาลัยเทคนิควาปีปทุม</t>
  </si>
  <si>
    <t>วิทยาลัยการอาชีพพยัคฆภูมิพิสัย</t>
  </si>
  <si>
    <t>วิทยาลัยเทคโนโลยีเอเชียแปซิฟิก</t>
  </si>
  <si>
    <t>วิทยาลัยอาชีวศึกษาเอเชียอาคเนย์</t>
  </si>
  <si>
    <r>
      <t xml:space="preserve">ตารางที่ 1-3  จำนวนรวมนักเรียนทุกสังกัด (ยกเว้น กศน.) ระดับประถมศึกษา ปีการศึกษา 2563  </t>
    </r>
    <r>
      <rPr>
        <b/>
        <sz val="16"/>
        <color indexed="8"/>
        <rFont val="TH SarabunPSK"/>
        <family val="2"/>
      </rPr>
      <t>ในพื้นที่ของสำนักงานศึกษาธิการภาค 12  จำแนกรายสังกัด และระดับชั้น</t>
    </r>
    <r>
      <rPr>
        <b/>
        <sz val="10"/>
        <color indexed="8"/>
        <rFont val="Times New Roman"/>
        <family val="1"/>
      </rPr>
      <t xml:space="preserve">  </t>
    </r>
    <r>
      <rPr>
        <b/>
        <sz val="16"/>
        <color indexed="8"/>
        <rFont val="TH SarabunPSK"/>
        <family val="2"/>
      </rPr>
      <t>(กลุ่มอายุ 6 -11 ปี)</t>
    </r>
  </si>
  <si>
    <r>
      <t xml:space="preserve">ตารางที่ 1-4 </t>
    </r>
    <r>
      <rPr>
        <b/>
        <sz val="16"/>
        <color indexed="8"/>
        <rFont val="TH SarabunPSK"/>
        <family val="2"/>
      </rPr>
      <t xml:space="preserve">จำนวนรวมนักเรียนทุกสังกัด (ยกเว้น กศน.) ระดับมัธยมศึกษาตอนต้น ปีการศึกษา 2563  </t>
    </r>
    <r>
      <rPr>
        <b/>
        <sz val="16"/>
        <color indexed="8"/>
        <rFont val="TH SarabunPSK"/>
        <family val="2"/>
      </rPr>
      <t>ในพื้นที่ของสำนักงานศึกษาธิการภาค 12  จำแนกรายสังกัด และระดับชั้น</t>
    </r>
    <r>
      <rPr>
        <b/>
        <sz val="10"/>
        <color indexed="8"/>
        <rFont val="Times New Roman"/>
        <family val="1"/>
      </rPr>
      <t xml:space="preserve">  </t>
    </r>
    <r>
      <rPr>
        <b/>
        <sz val="16"/>
        <color indexed="8"/>
        <rFont val="TH SarabunPSK"/>
        <family val="2"/>
      </rPr>
      <t>(กลุ่มอายุ 12-14 ปี)</t>
    </r>
  </si>
  <si>
    <r>
      <t xml:space="preserve">ตารางที่ 1-5  </t>
    </r>
    <r>
      <rPr>
        <b/>
        <sz val="16"/>
        <color indexed="8"/>
        <rFont val="TH SarabunPSK"/>
        <family val="2"/>
      </rPr>
      <t xml:space="preserve">จำนวนรวมนักเรียนทุกสังกัด (ยกเว้น กศน.) ระดับมัธยมศึกษาตอนปลาย ปีการศึกษา 2563  </t>
    </r>
    <r>
      <rPr>
        <b/>
        <sz val="16"/>
        <color indexed="8"/>
        <rFont val="TH SarabunPSK"/>
        <family val="2"/>
      </rPr>
      <t>ในพื้นที่ของสำนักงานศึกษาธิการภาค 12  จำแนกรายสังกัด และระดับชั้น (กลุ่มอายุ 15-17 ปี)</t>
    </r>
  </si>
  <si>
    <r>
      <t xml:space="preserve">ตารางที่ 1-6  </t>
    </r>
    <r>
      <rPr>
        <b/>
        <sz val="16"/>
        <color indexed="8"/>
        <rFont val="TH SarabunPSK"/>
        <family val="2"/>
      </rPr>
      <t xml:space="preserve">จำนวนนักศึกษาระดับประกาศนียบัตรวิชาชีพ ปีการศึกษา 2563  </t>
    </r>
    <r>
      <rPr>
        <b/>
        <sz val="16"/>
        <color indexed="8"/>
        <rFont val="TH SarabunPSK"/>
        <family val="2"/>
      </rPr>
      <t>ในพื้นที่ของสำนักงานศึกษาธิการภาค 12  จำแนกรายชั้นปี</t>
    </r>
    <r>
      <rPr>
        <b/>
        <sz val="10"/>
        <color indexed="8"/>
        <rFont val="Times New Roman"/>
        <family val="1"/>
      </rPr>
      <t xml:space="preserve"> </t>
    </r>
    <r>
      <rPr>
        <b/>
        <sz val="16"/>
        <color indexed="8"/>
        <rFont val="TH SarabunPSK"/>
        <family val="2"/>
      </rPr>
      <t xml:space="preserve"> (กลุ่มอายุ 15-17 ปี)</t>
    </r>
  </si>
  <si>
    <t>ตารางที่ 2-1  จำนวนนักเรียนที่เข้าเรียนการศึกษาขั้นพื้นฐานทั้งหมด และจำนวนผู้เรียนที่เข้าเรียนการศึกษาขั้นพื้นฐานที่ได้รับการสนับสนุนค่าใช้จ่ายในการเรียน จำแนกตามระดับชั้น</t>
  </si>
  <si>
    <r>
      <t>ตารางที่ 4-2</t>
    </r>
    <r>
      <rPr>
        <sz val="12"/>
        <color theme="1"/>
        <rFont val="TH SarabunPSK"/>
        <family val="2"/>
        <charset val="222"/>
      </rPr>
      <t xml:space="preserve">  จำนวนนักเรียนทั้งหมดและจำนวนนักเรียนที่ออกกลางคัน จำแนกตามสังกัด และช่วงชั้น </t>
    </r>
  </si>
  <si>
    <t>ช่วงชั้นที่ 1 (ป. 1 – 3)</t>
  </si>
  <si>
    <t>ช่วงชั้นที่ 2 (ป. 4 – 6)</t>
  </si>
  <si>
    <r>
      <t>มั</t>
    </r>
    <r>
      <rPr>
        <b/>
        <sz val="16"/>
        <color indexed="8"/>
        <rFont val="TH SarabunPSK"/>
        <family val="2"/>
      </rPr>
      <t>ช่วงชั้นที่ 3 (ม. 1 – 3)</t>
    </r>
  </si>
  <si>
    <r>
      <t xml:space="preserve">  ช่วงชั้นที่ 4 (ม. 4 – 6)</t>
    </r>
    <r>
      <rPr>
        <sz val="16"/>
        <color indexed="9"/>
        <rFont val="TH SarabunPSK"/>
        <family val="2"/>
      </rPr>
      <t>าตอนปลาย</t>
    </r>
  </si>
  <si>
    <t>ก่อนประถม</t>
  </si>
  <si>
    <t>จังหวัด</t>
  </si>
  <si>
    <t>ประกาศนียบัตรวิชาชีพ</t>
  </si>
  <si>
    <t xml:space="preserve">                         ระดับชั้น                                   จำนวน (คน) </t>
  </si>
  <si>
    <t>ก่อนประถมศึกษา(อนุบาล)</t>
  </si>
  <si>
    <t>ประถมศึกษา(ป.1 – 6)</t>
  </si>
  <si>
    <t>มัธยมศึกษาตอนต้น(ม. 1 – 3)</t>
  </si>
  <si>
    <t>มัธยมศึกษาตอนปลายสายสามัญ (ม.4 - 6)</t>
  </si>
  <si>
    <t>มัธยมศึกษาตอนปลายสายอาชีพ(ปวช.1 - 3)</t>
  </si>
  <si>
    <t>นักเรียนทั้งหมด</t>
  </si>
  <si>
    <t>นักเรียนที่ออกกลางคัน</t>
  </si>
  <si>
    <t>อัตราการออกกลางคัน</t>
  </si>
  <si>
    <t>อนุบาล 1 (สช.)</t>
  </si>
  <si>
    <t>อนุบาล 2 (สช.)/อนุบาล 1</t>
  </si>
  <si>
    <t>อนุบาล 3 (สช.)/อนุบาล 2</t>
  </si>
  <si>
    <t>รวมประกาศนียบัตรวิชาชีพ</t>
  </si>
  <si>
    <t>1. นักเรียนที่เข้าเรียน</t>
  </si>
  <si>
    <t>กระทรวงศึกษาธิการ</t>
  </si>
  <si>
    <t>2. ผู้เรียนที่ได้รับการสนับสนุนค่าใช้จ่ายในการเรียน</t>
  </si>
  <si>
    <t>- สพฐ.</t>
  </si>
  <si>
    <t>มหาสารคาม อาชีว</t>
  </si>
  <si>
    <t>- สช.</t>
  </si>
  <si>
    <t>- สอศ.</t>
  </si>
  <si>
    <t>กระทรวงอื่นๆ</t>
  </si>
  <si>
    <t>- อว.</t>
  </si>
  <si>
    <t>- อปท.</t>
  </si>
  <si>
    <t>- สธ.</t>
  </si>
  <si>
    <t>- พม.</t>
  </si>
  <si>
    <t xml:space="preserve"> </t>
  </si>
  <si>
    <t>อปท. (ศูนย์พัฒนาเด็กเล็ก)</t>
  </si>
  <si>
    <r>
      <t xml:space="preserve">ตารางที่ 1-2 จำนวนรวมนักเรียนทุกสังกัด ระดับก่อนประถมศึกษา ปีการศึกษา 2563  </t>
    </r>
    <r>
      <rPr>
        <b/>
        <sz val="16"/>
        <color indexed="8"/>
        <rFont val="TH SarabunPSK"/>
        <family val="2"/>
      </rPr>
      <t>ในพื้นที่ของสำนักงานศึกษาธิการภาค 12  จำแนกรายสังกัด</t>
    </r>
    <r>
      <rPr>
        <b/>
        <sz val="10"/>
        <color indexed="8"/>
        <rFont val="Times New Roman"/>
        <family val="1"/>
      </rPr>
      <t xml:space="preserve"> </t>
    </r>
    <r>
      <rPr>
        <b/>
        <sz val="16"/>
        <color indexed="8"/>
        <rFont val="TH SarabunPSK"/>
        <family val="2"/>
      </rPr>
      <t>(กลุ่มอายุ 3 - 5 ปี)</t>
    </r>
  </si>
  <si>
    <t>ตารางที่ 2-2   จำนวนเด็กอายุ 3 – 17 ปี  ที่มีความต้องการจำเป็นพิเศษ ในพื้นที่จังหวัด............................................ จำแนกตามประเภท และอายุ</t>
  </si>
  <si>
    <t>3 – 5 ปี</t>
  </si>
  <si>
    <t>6 – 11 ปี</t>
  </si>
  <si>
    <t>12 – 14 ปี</t>
  </si>
  <si>
    <t>15 – 17 ปี</t>
  </si>
  <si>
    <t xml:space="preserve">ประเภทความบกพร่อง </t>
  </si>
  <si>
    <t>1. การมองเห็น</t>
  </si>
  <si>
    <t>2. การได้ยิน</t>
  </si>
  <si>
    <t>3. สติปัญญา</t>
  </si>
  <si>
    <t>4. ร่างกาย</t>
  </si>
  <si>
    <t>5. การเรียนรู้</t>
  </si>
  <si>
    <t>6. การพูดและภาษา</t>
  </si>
  <si>
    <t>7. พฤติกรรมหรืออารมณ์</t>
  </si>
  <si>
    <t>8. ออทิสติก</t>
  </si>
  <si>
    <t>9. พิการซ้อน</t>
  </si>
  <si>
    <t>ตารางที่ 2-3   จำนวนผู้เรียนที่มีความต้องการจำเป็นพิเศษ ที่ได้รับการศึกษาตามมาตรฐานการเรียนร่วม จำแนกตามประเภท และระดับการศึกษา</t>
  </si>
  <si>
    <t>ประเภท</t>
  </si>
  <si>
    <t>(อนุบาล)</t>
  </si>
  <si>
    <t>(ป.1 – 6)</t>
  </si>
  <si>
    <t>(ม. 1 – 3)</t>
  </si>
  <si>
    <t xml:space="preserve">ความบกพร่อง </t>
  </si>
  <si>
    <r>
      <t xml:space="preserve">ตารางที่ 3-1 </t>
    </r>
    <r>
      <rPr>
        <sz val="12"/>
        <color theme="1"/>
        <rFont val="TH SarabunPSK"/>
        <family val="2"/>
        <charset val="222"/>
      </rPr>
      <t xml:space="preserve">คะแนนเฉลี่ยการประเมินคุณภาพผู้เรียน (NT) วิชาคณิตศาสตร์และวิชาภาษาไทยระดับชั้นประถมศึกษาปีที่ 3  จำแนกตามระดับ และปีการศึกษา </t>
    </r>
  </si>
  <si>
    <t>ระดับ</t>
  </si>
  <si>
    <t>ปีการศึกษา 2562</t>
  </si>
  <si>
    <t>ปีการศึกษา 2563</t>
  </si>
  <si>
    <t>ร้อยละที่เพิ่ม/ลด</t>
  </si>
  <si>
    <t>คณิตศาสตร์</t>
  </si>
  <si>
    <t>ภาษาไทย</t>
  </si>
  <si>
    <t>ประเทศ</t>
  </si>
  <si>
    <t>ศึกษาธิการภาค 12</t>
  </si>
  <si>
    <t>ระดับเขตพื้นที่การศึกษา</t>
  </si>
  <si>
    <t xml:space="preserve"> -สพป.มค.เขต 1</t>
  </si>
  <si>
    <t xml:space="preserve"> -สพป.มค.เขต 2</t>
  </si>
  <si>
    <t>-สพป.มค.เขต 3</t>
  </si>
  <si>
    <t>50.60</t>
  </si>
  <si>
    <t xml:space="preserve"> - สพป.เขต 4</t>
  </si>
  <si>
    <t xml:space="preserve"> - สพป.เขต 5</t>
  </si>
  <si>
    <t>- สพม............</t>
  </si>
  <si>
    <t>ทต.</t>
  </si>
  <si>
    <t>อบต.</t>
  </si>
  <si>
    <r>
      <t xml:space="preserve">ตารางที่ 1-2 จำนวนรวมนักเรียนทุกสังกัด ระดับก่อนประถมศึกษา ปีการศึกษา 2564  </t>
    </r>
    <r>
      <rPr>
        <b/>
        <sz val="16"/>
        <color indexed="8"/>
        <rFont val="TH SarabunPSK"/>
        <family val="2"/>
      </rPr>
      <t>ใน ศธจ.มหาสารคาม  จำแนกรายสังกัด</t>
    </r>
    <r>
      <rPr>
        <b/>
        <sz val="10"/>
        <color indexed="8"/>
        <rFont val="Times New Roman"/>
        <family val="1"/>
      </rPr>
      <t xml:space="preserve"> </t>
    </r>
    <r>
      <rPr>
        <b/>
        <sz val="16"/>
        <color indexed="8"/>
        <rFont val="TH SarabunPSK"/>
        <family val="2"/>
      </rPr>
      <t>(กลุ่มอายุ 3 - 5 ปี)</t>
    </r>
  </si>
  <si>
    <t>1.1 สพฐ.</t>
  </si>
  <si>
    <t>1.2 สช.</t>
  </si>
  <si>
    <t>2.1 อปท.</t>
  </si>
  <si>
    <t>2.2 พศ.</t>
  </si>
  <si>
    <t>2.3 อว.</t>
  </si>
  <si>
    <r>
      <t>ตารางที่ 1-3  จำนวนรวมนักเรียนทุกสังกัด (ยกเว้น กศน.) ระดับประถมศึกษา ปีการศึกษา 254</t>
    </r>
    <r>
      <rPr>
        <b/>
        <sz val="16"/>
        <color indexed="8"/>
        <rFont val="TH SarabunPSK"/>
        <family val="2"/>
      </rPr>
      <t xml:space="preserve">  จำแนกรายสังกัด และระดับชั้น</t>
    </r>
    <r>
      <rPr>
        <b/>
        <sz val="10"/>
        <color indexed="8"/>
        <rFont val="Times New Roman"/>
        <family val="1"/>
      </rPr>
      <t xml:space="preserve">  </t>
    </r>
    <r>
      <rPr>
        <b/>
        <sz val="16"/>
        <color indexed="8"/>
        <rFont val="TH SarabunPSK"/>
        <family val="2"/>
      </rPr>
      <t>(กลุ่มอายุ 6 -11 ปี)</t>
    </r>
  </si>
  <si>
    <r>
      <t xml:space="preserve">ตารางที่ 1-4 </t>
    </r>
    <r>
      <rPr>
        <b/>
        <sz val="16"/>
        <color indexed="8"/>
        <rFont val="TH SarabunPSK"/>
        <family val="2"/>
      </rPr>
      <t xml:space="preserve">จำนวนรวมนักเรียนทุกสังกัด (ยกเว้น กศน.) ระดับมัธยมศึกษาตอนต้น ปีการศึกษา 2563 </t>
    </r>
    <r>
      <rPr>
        <b/>
        <sz val="16"/>
        <color indexed="8"/>
        <rFont val="TH SarabunPSK"/>
        <family val="2"/>
      </rPr>
      <t xml:space="preserve">  จำแนกรายสังกัด และระดับชั้น</t>
    </r>
    <r>
      <rPr>
        <b/>
        <sz val="10"/>
        <color indexed="8"/>
        <rFont val="Times New Roman"/>
        <family val="1"/>
      </rPr>
      <t xml:space="preserve">  </t>
    </r>
    <r>
      <rPr>
        <b/>
        <sz val="16"/>
        <color indexed="8"/>
        <rFont val="TH SarabunPSK"/>
        <family val="2"/>
      </rPr>
      <t>(กลุ่มอายุ 12-14 ปี)</t>
    </r>
  </si>
  <si>
    <r>
      <t xml:space="preserve">ตารางที่ 1-5  </t>
    </r>
    <r>
      <rPr>
        <b/>
        <sz val="16"/>
        <color indexed="8"/>
        <rFont val="TH SarabunPSK"/>
        <family val="2"/>
      </rPr>
      <t>จำนวนรวมนักเรียนทุกสังกัด (ยกเว้น กศน.) ระดับมัธยมศึกษาตอนปลาย ปีการศึกษา 2563</t>
    </r>
    <r>
      <rPr>
        <b/>
        <sz val="16"/>
        <color indexed="8"/>
        <rFont val="TH SarabunPSK"/>
        <family val="2"/>
      </rPr>
      <t xml:space="preserve"> จำแนกรายสังกัด และระดับชั้น (กลุ่มอายุ 15-17 ปี)</t>
    </r>
  </si>
  <si>
    <r>
      <t>ตารางที่ 1-6  จำนวนนักศึกษาระดับประกาศนียบัตรวิชาชีพ ปีการศึกษา 2563  ในพื้นที่ของสำนักงานศึกษาธิการภาค 12  จำแนกรายชั้นปี</t>
    </r>
    <r>
      <rPr>
        <b/>
        <sz val="10"/>
        <color indexed="10"/>
        <rFont val="Times New Roman"/>
        <family val="1"/>
      </rPr>
      <t xml:space="preserve"> </t>
    </r>
    <r>
      <rPr>
        <b/>
        <sz val="16"/>
        <color indexed="10"/>
        <rFont val="TH SarabunPSK"/>
        <family val="2"/>
      </rPr>
      <t xml:space="preserve"> (กลุ่มอายุ 15-17 ปี)</t>
    </r>
  </si>
  <si>
    <t>ก่อนประถมศึกษา (อนุบาล)</t>
  </si>
  <si>
    <t>ประถมศึกษา (ป.1 – 6)</t>
  </si>
  <si>
    <t>มัธยมศึกษาตอนต้น (ม. 1 – 3)</t>
  </si>
  <si>
    <t>มัธยมศึกษาตอนปลายสายอาชีพ (ปวช.1 - 3)</t>
  </si>
  <si>
    <t>ช่วงชั้นที่ 3 (ม. 1 – 3)</t>
  </si>
  <si>
    <t xml:space="preserve">  ช่วงชั้นที่ 4 (ม. 4 – 6)</t>
  </si>
  <si>
    <t>สังกัด สกอ.</t>
  </si>
  <si>
    <t>นักเรียน/นักศึกษาในระบบ</t>
  </si>
  <si>
    <t>ร้อยละของนักเรียนต่อ</t>
  </si>
  <si>
    <t>ในวัยเรียน (ธ.ค.2562)</t>
  </si>
  <si>
    <t>ประชากรในวัยเรียน</t>
  </si>
  <si>
    <t>2 ปี</t>
  </si>
  <si>
    <t>มัธยมศึกษาปีที่ 4/ ปวช.1</t>
  </si>
  <si>
    <t>มัธยมศึกษาปีที่ 5/ ปวช.2</t>
  </si>
  <si>
    <t>มัธยมศึกษาปีที่ 6/ ปวช.3</t>
  </si>
  <si>
    <t>มัธยมศึกษาตอนปลาย/เทียบเท่า</t>
  </si>
  <si>
    <t>อุดมศึกษาปีที่ 1/ปวส.1</t>
  </si>
  <si>
    <t>อุดมศึกษาปีที่ 2/ปวส.2</t>
  </si>
  <si>
    <t>อุดมศึกษาปีที่ 3</t>
  </si>
  <si>
    <t>20 ปี</t>
  </si>
  <si>
    <t>อุดมศึกษาปีที่ 4</t>
  </si>
  <si>
    <t>21 ปี</t>
  </si>
  <si>
    <t>อุดมศึกษาปีที่ 5</t>
  </si>
  <si>
    <t>22 ปี</t>
  </si>
  <si>
    <t>อุดมศึกษาปีที่ 6</t>
  </si>
  <si>
    <t>23 ปี</t>
  </si>
  <si>
    <t>ปี 2564</t>
  </si>
  <si>
    <t>สังกัด (ระดับจังหวัด)</t>
  </si>
  <si>
    <t>สำนักงานเขตพื้นที่การศึกษาประถมศึกษามหาสารคาม เขต 2</t>
  </si>
  <si>
    <t>สำนักงานเขตพื้นที่การศึกษามัธยมศึกษามหาสารคาม</t>
  </si>
  <si>
    <t>สำนักงานพระพุทธศาสนาแห่งชาติ</t>
  </si>
  <si>
    <t>ปี 2562</t>
  </si>
  <si>
    <t>ปี 2563</t>
  </si>
  <si>
    <t>ปีการศึกษา 2564</t>
  </si>
  <si>
    <t>สำนักงานคณะกรรมการอาชีวศึกษา</t>
  </si>
  <si>
    <t>สำนักงานคณะกรรมการส่งเสริมการศึกษาเอกชน</t>
  </si>
  <si>
    <t>อบจ</t>
  </si>
  <si>
    <t>กรมส่งเสริมการปกครองส่วนท้องถิ่น</t>
  </si>
  <si>
    <t>กระทรวงการอุดมศึกษา วิทยาศาสตร์ วิจัย และนวัตกรรม</t>
  </si>
  <si>
    <t>อาชีวศึกษา</t>
  </si>
  <si>
    <t>สามัญศึกษา</t>
  </si>
  <si>
    <t>ปี 6 ขึ้นไป</t>
  </si>
  <si>
    <t>ปวส.1 / ปี 1</t>
  </si>
  <si>
    <t>ปวส.2 / ปี 2</t>
  </si>
  <si>
    <t>รัฐบาล/เอกชน</t>
  </si>
  <si>
    <t>ชั้น/เพศ</t>
  </si>
  <si>
    <t>อบ.1</t>
  </si>
  <si>
    <t>อบ.2</t>
  </si>
  <si>
    <t>อบ.3</t>
  </si>
  <si>
    <t>รวม อบ.</t>
  </si>
  <si>
    <t>ป.1</t>
  </si>
  <si>
    <t>ป.2</t>
  </si>
  <si>
    <t>ป.3</t>
  </si>
  <si>
    <t>ป.4</t>
  </si>
  <si>
    <t>ป.5</t>
  </si>
  <si>
    <t>ป.6</t>
  </si>
  <si>
    <t>รวมประถม</t>
  </si>
  <si>
    <t>ม.1</t>
  </si>
  <si>
    <t>ม.2</t>
  </si>
  <si>
    <t>ม.3</t>
  </si>
  <si>
    <t>รวมมัธยมต้น</t>
  </si>
  <si>
    <t>ม.5</t>
  </si>
  <si>
    <t>ม.6</t>
  </si>
  <si>
    <t>รวมมัธยมปลายและเทียบเท่า</t>
  </si>
  <si>
    <t>สพป.มหาสารคาม เขต 1</t>
  </si>
  <si>
    <t>สพป.มหาสารคาม เขต 2</t>
  </si>
  <si>
    <t>สพป.มหาสารคาม เขต 3</t>
  </si>
  <si>
    <t>สพม.มหาสารคาม</t>
  </si>
  <si>
    <t>สพฐ.ในจังหวัดมหาสารคาม</t>
  </si>
  <si>
    <t>สพฐ. 2566</t>
  </si>
  <si>
    <t xml:space="preserve">   (1) โรงเรียนสาธิต (แยก สาธิตมหาวิทยาลัยมหาสารคามฝ่ายประถมและมัธยม)</t>
  </si>
  <si>
    <t>1.4 สำนักงานส่งเสริมการการเรียนรู้ จังหวัดมหาสารคาม (สกร) ระดับอำเภอ</t>
  </si>
  <si>
    <t>สรุปจำนวนนักเรียน 10 มิถุนายน 2567 จำแนกตามระดับชั้น และเพศ</t>
  </si>
  <si>
    <t>ปี 67</t>
  </si>
  <si>
    <t>ข้อมูลประชากร ที่มา : กรมการปกครอง กระทรวงมหาดไทย แยกตามจำนวนประชากรที่มีชื่ออยู่ในทะเบียนบ้าน มีสัญชาติไทยพื้นที่จังหวัดมหาสารคาม ข้อมูล ณ วันที่ 31 พฤษภาคม 2567</t>
  </si>
  <si>
    <t>จำนวนนักเรียนและโรงเรียนในสังกัดสำนักงานศึกษาธิการมหาสารคาม ปีการศึกษา 2567 (10 มิ.ย.67)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</si>
</sst>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87" formatCode="_(* #,##0.00_);_(* \(#,##0.00\);_(* &quot;-&quot;??_);_(@_)"/>
    <numFmt numFmtId="188" formatCode="_(* #,##0_);_(* \(#,##0\);_(* &quot;-&quot;??_);_(@_)"/>
    <numFmt numFmtId="189" formatCode="_-* #,##0_-;\-* #,##0_-;_-* &quot;-&quot;??_-;_-@_-"/>
  </numFmts>
  <fonts count="78" x14ac:knownFonts="1">
    <font>
      <sz val="12"/>
      <color theme="1"/>
      <name val="TH SarabunPSK"/>
      <family val="2"/>
      <charset val="222"/>
    </font>
    <font>
      <sz val="16"/>
      <name val="TH SarabunPSK"/>
      <family val="2"/>
    </font>
    <font>
      <sz val="13.5"/>
      <color indexed="8"/>
      <name val="TH SarabunPSK"/>
      <family val="2"/>
    </font>
    <font>
      <b/>
      <sz val="16"/>
      <name val="TH SarabunPSK"/>
      <family val="2"/>
    </font>
    <font>
      <sz val="14"/>
      <name val="TH SarabunPSK"/>
      <family val="2"/>
    </font>
    <font>
      <sz val="16"/>
      <color indexed="8"/>
      <name val="TH SarabunPSK"/>
      <family val="2"/>
    </font>
    <font>
      <sz val="14"/>
      <color indexed="8"/>
      <name val="TH SarabunPSK"/>
      <family val="2"/>
    </font>
    <font>
      <b/>
      <sz val="14"/>
      <name val="TH SarabunPSK"/>
      <family val="2"/>
    </font>
    <font>
      <b/>
      <sz val="16"/>
      <color indexed="8"/>
      <name val="TH SarabunPSK"/>
      <family val="2"/>
    </font>
    <font>
      <b/>
      <sz val="16"/>
      <color indexed="10"/>
      <name val="TH SarabunPSK"/>
      <family val="2"/>
    </font>
    <font>
      <sz val="11"/>
      <color indexed="8"/>
      <name val="Tahoma"/>
      <family val="2"/>
      <charset val="222"/>
    </font>
    <font>
      <b/>
      <sz val="10"/>
      <color indexed="8"/>
      <name val="Times New Roman"/>
      <family val="1"/>
    </font>
    <font>
      <sz val="16"/>
      <color indexed="9"/>
      <name val="TH SarabunPSK"/>
      <family val="2"/>
    </font>
    <font>
      <b/>
      <sz val="10"/>
      <color indexed="10"/>
      <name val="Times New Roman"/>
      <family val="1"/>
    </font>
    <font>
      <sz val="8"/>
      <name val="TH SarabunPSK"/>
      <family val="2"/>
      <charset val="222"/>
    </font>
    <font>
      <sz val="12"/>
      <name val="TH SarabunPSK"/>
      <family val="2"/>
    </font>
    <font>
      <sz val="12"/>
      <color theme="1"/>
      <name val="TH SarabunPSK"/>
      <family val="2"/>
      <charset val="222"/>
    </font>
    <font>
      <sz val="11"/>
      <color theme="1"/>
      <name val="Tahoma"/>
      <family val="2"/>
      <charset val="222"/>
      <scheme val="minor"/>
    </font>
    <font>
      <sz val="12"/>
      <color theme="0"/>
      <name val="TH SarabunPSK"/>
      <family val="2"/>
      <charset val="222"/>
    </font>
    <font>
      <sz val="11"/>
      <color theme="0"/>
      <name val="Tahoma"/>
      <family val="2"/>
      <charset val="222"/>
      <scheme val="minor"/>
    </font>
    <font>
      <sz val="12"/>
      <color rgb="FF0066FF"/>
      <name val="TH SarabunPSK"/>
      <family val="2"/>
      <charset val="222"/>
    </font>
    <font>
      <sz val="12"/>
      <color rgb="FF0066CC"/>
      <name val="TH SarabunPSK"/>
      <family val="2"/>
      <charset val="222"/>
    </font>
    <font>
      <u/>
      <sz val="11"/>
      <color theme="10"/>
      <name val="Tahoma"/>
      <family val="2"/>
      <charset val="222"/>
      <scheme val="minor"/>
    </font>
    <font>
      <b/>
      <sz val="12"/>
      <color rgb="FFFA7D00"/>
      <name val="TH SarabunPSK"/>
      <family val="2"/>
      <charset val="222"/>
    </font>
    <font>
      <b/>
      <sz val="11"/>
      <color rgb="FFFA7D00"/>
      <name val="Tahoma"/>
      <family val="2"/>
      <charset val="222"/>
      <scheme val="minor"/>
    </font>
    <font>
      <sz val="12"/>
      <color rgb="FFFF0000"/>
      <name val="TH SarabunPSK"/>
      <family val="2"/>
      <charset val="222"/>
    </font>
    <font>
      <sz val="11"/>
      <color rgb="FFFF0000"/>
      <name val="Tahoma"/>
      <family val="2"/>
      <charset val="222"/>
      <scheme val="minor"/>
    </font>
    <font>
      <i/>
      <sz val="12"/>
      <color rgb="FF7F7F7F"/>
      <name val="TH SarabunPSK"/>
      <family val="2"/>
      <charset val="222"/>
    </font>
    <font>
      <i/>
      <sz val="11"/>
      <color rgb="FF7F7F7F"/>
      <name val="Tahoma"/>
      <family val="2"/>
      <charset val="222"/>
      <scheme val="minor"/>
    </font>
    <font>
      <b/>
      <sz val="18"/>
      <color theme="3"/>
      <name val="Tahoma"/>
      <family val="2"/>
      <charset val="222"/>
      <scheme val="major"/>
    </font>
    <font>
      <b/>
      <sz val="12"/>
      <color theme="0"/>
      <name val="TH SarabunPSK"/>
      <family val="2"/>
      <charset val="222"/>
    </font>
    <font>
      <b/>
      <sz val="11"/>
      <color theme="0"/>
      <name val="Tahoma"/>
      <family val="2"/>
      <charset val="222"/>
      <scheme val="minor"/>
    </font>
    <font>
      <sz val="12"/>
      <color rgb="FF006100"/>
      <name val="TH SarabunPSK"/>
      <family val="2"/>
      <charset val="222"/>
    </font>
    <font>
      <sz val="11"/>
      <color rgb="FF006100"/>
      <name val="Tahoma"/>
      <family val="2"/>
      <charset val="222"/>
      <scheme val="minor"/>
    </font>
    <font>
      <sz val="12"/>
      <color rgb="FF3F3F76"/>
      <name val="TH SarabunPSK"/>
      <family val="2"/>
      <charset val="222"/>
    </font>
    <font>
      <sz val="11"/>
      <color rgb="FF3F3F76"/>
      <name val="Tahoma"/>
      <family val="2"/>
      <charset val="222"/>
      <scheme val="minor"/>
    </font>
    <font>
      <sz val="12"/>
      <color rgb="FF9C6500"/>
      <name val="TH SarabunPSK"/>
      <family val="2"/>
      <charset val="222"/>
    </font>
    <font>
      <sz val="11"/>
      <color rgb="FF9C6500"/>
      <name val="Tahoma"/>
      <family val="2"/>
      <charset val="222"/>
      <scheme val="minor"/>
    </font>
    <font>
      <b/>
      <sz val="12"/>
      <color theme="1"/>
      <name val="TH SarabunPSK"/>
      <family val="2"/>
      <charset val="222"/>
    </font>
    <font>
      <b/>
      <sz val="11"/>
      <color theme="1"/>
      <name val="Tahoma"/>
      <family val="2"/>
      <charset val="222"/>
      <scheme val="minor"/>
    </font>
    <font>
      <sz val="12"/>
      <color rgb="FF9C0006"/>
      <name val="TH SarabunPSK"/>
      <family val="2"/>
      <charset val="222"/>
    </font>
    <font>
      <sz val="11"/>
      <color rgb="FF9C0006"/>
      <name val="Tahoma"/>
      <family val="2"/>
      <charset val="222"/>
      <scheme val="minor"/>
    </font>
    <font>
      <b/>
      <sz val="12"/>
      <color rgb="FF3F3F3F"/>
      <name val="TH SarabunPSK"/>
      <family val="2"/>
      <charset val="222"/>
    </font>
    <font>
      <b/>
      <sz val="11"/>
      <color rgb="FF3F3F3F"/>
      <name val="Tahoma"/>
      <family val="2"/>
      <charset val="222"/>
      <scheme val="minor"/>
    </font>
    <font>
      <b/>
      <sz val="15"/>
      <color theme="3"/>
      <name val="TH SarabunPSK"/>
      <family val="2"/>
      <charset val="222"/>
    </font>
    <font>
      <b/>
      <sz val="15"/>
      <color theme="3"/>
      <name val="Tahoma"/>
      <family val="2"/>
      <charset val="222"/>
      <scheme val="minor"/>
    </font>
    <font>
      <b/>
      <sz val="13"/>
      <color theme="3"/>
      <name val="TH SarabunPSK"/>
      <family val="2"/>
      <charset val="222"/>
    </font>
    <font>
      <b/>
      <sz val="13"/>
      <color theme="3"/>
      <name val="Tahoma"/>
      <family val="2"/>
      <charset val="222"/>
      <scheme val="minor"/>
    </font>
    <font>
      <b/>
      <sz val="11"/>
      <color theme="3"/>
      <name val="TH SarabunPSK"/>
      <family val="2"/>
      <charset val="222"/>
    </font>
    <font>
      <b/>
      <sz val="11"/>
      <color theme="3"/>
      <name val="Tahoma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4"/>
      <color theme="1"/>
      <name val="TH SarabunPSK"/>
      <family val="2"/>
    </font>
    <font>
      <sz val="12"/>
      <color theme="1"/>
      <name val="TH SarabunPSK"/>
      <family val="2"/>
    </font>
    <font>
      <b/>
      <sz val="14"/>
      <color theme="1"/>
      <name val="TH SarabunPSK"/>
      <family val="2"/>
    </font>
    <font>
      <sz val="18"/>
      <color rgb="FFFF0000"/>
      <name val="TH SarabunPSK"/>
      <family val="2"/>
    </font>
    <font>
      <sz val="16"/>
      <color rgb="FFFF0000"/>
      <name val="TH SarabunPSK"/>
      <family val="2"/>
    </font>
    <font>
      <b/>
      <sz val="16"/>
      <color rgb="FFFF0000"/>
      <name val="TH SarabunPSK"/>
      <family val="2"/>
    </font>
    <font>
      <b/>
      <sz val="14"/>
      <color rgb="FFFF0000"/>
      <name val="TH SarabunPSK"/>
      <family val="2"/>
    </font>
    <font>
      <sz val="14"/>
      <color rgb="FFFF0000"/>
      <name val="TH SarabunPSK"/>
      <family val="2"/>
    </font>
    <font>
      <sz val="8"/>
      <color theme="1"/>
      <name val="Times New Roman"/>
      <family val="1"/>
    </font>
    <font>
      <b/>
      <sz val="16"/>
      <color rgb="FF000000"/>
      <name val="TH SarabunPSK"/>
      <family val="2"/>
    </font>
    <font>
      <b/>
      <sz val="16"/>
      <color rgb="FF2A04B4"/>
      <name val="TH SarabunPSK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H SarabunPSK"/>
      <family val="2"/>
    </font>
    <font>
      <sz val="16"/>
      <color rgb="FF000000"/>
      <name val="TH SarabunPSK"/>
      <family val="2"/>
    </font>
    <font>
      <b/>
      <sz val="14"/>
      <color rgb="FF000000"/>
      <name val="TH SarabunPSK"/>
      <family val="2"/>
    </font>
    <font>
      <sz val="14"/>
      <color rgb="FF000000"/>
      <name val="TH SarabunPSK"/>
      <family val="2"/>
    </font>
    <font>
      <b/>
      <u/>
      <sz val="16"/>
      <color theme="1"/>
      <name val="TH SarabunPSK"/>
      <family val="2"/>
    </font>
    <font>
      <b/>
      <u/>
      <sz val="16"/>
      <color rgb="FFFF0000"/>
      <name val="TH SarabunPSK"/>
      <family val="2"/>
    </font>
    <font>
      <b/>
      <sz val="16"/>
      <color theme="1"/>
      <name val="TH SarabunPSK"/>
      <family val="2"/>
      <charset val="222"/>
    </font>
    <font>
      <sz val="16"/>
      <color theme="1"/>
      <name val="TH SarabunPSK"/>
      <family val="2"/>
      <charset val="222"/>
    </font>
    <font>
      <sz val="15"/>
      <color theme="1"/>
      <name val="TH SarabunPSK"/>
      <family val="2"/>
    </font>
    <font>
      <b/>
      <sz val="15"/>
      <color theme="1"/>
      <name val="TH SarabunPSK"/>
      <family val="2"/>
    </font>
    <font>
      <sz val="12"/>
      <color rgb="FFFF0000"/>
      <name val="TH SarabunPSK"/>
      <family val="2"/>
    </font>
    <font>
      <sz val="14"/>
      <color rgb="FF333333"/>
      <name val="TH SarabunPSK"/>
      <family val="2"/>
    </font>
    <font>
      <sz val="16"/>
      <color rgb="FFFFFFFF"/>
      <name val="TH SarabunPSK"/>
      <family val="2"/>
    </font>
  </fonts>
  <fills count="6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5F4F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EF2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B9E8"/>
        <bgColor indexed="64"/>
      </patternFill>
    </fill>
    <fill>
      <patternFill patternType="solid">
        <fgColor rgb="FFFFD9F2"/>
        <bgColor indexed="64"/>
      </patternFill>
    </fill>
    <fill>
      <patternFill patternType="solid">
        <fgColor theme="7" tint="0.399975585192419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3">
    <xf numFmtId="0" fontId="0" fillId="0" borderId="0"/>
    <xf numFmtId="0" fontId="16" fillId="2" borderId="0" applyNumberFormat="0" applyBorder="0" applyAlignment="0" applyProtection="0"/>
    <xf numFmtId="0" fontId="17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7" borderId="0" applyNumberFormat="0" applyBorder="0" applyAlignment="0" applyProtection="0"/>
    <xf numFmtId="0" fontId="16" fillId="8" borderId="0" applyNumberFormat="0" applyBorder="0" applyAlignment="0" applyProtection="0"/>
    <xf numFmtId="0" fontId="17" fillId="8" borderId="0" applyNumberFormat="0" applyBorder="0" applyAlignment="0" applyProtection="0"/>
    <xf numFmtId="0" fontId="16" fillId="9" borderId="0" applyNumberFormat="0" applyBorder="0" applyAlignment="0" applyProtection="0"/>
    <xf numFmtId="0" fontId="17" fillId="9" borderId="0" applyNumberFormat="0" applyBorder="0" applyAlignment="0" applyProtection="0"/>
    <xf numFmtId="0" fontId="16" fillId="10" borderId="0" applyNumberFormat="0" applyBorder="0" applyAlignment="0" applyProtection="0"/>
    <xf numFmtId="0" fontId="17" fillId="10" borderId="0" applyNumberFormat="0" applyBorder="0" applyAlignment="0" applyProtection="0"/>
    <xf numFmtId="0" fontId="16" fillId="11" borderId="0" applyNumberFormat="0" applyBorder="0" applyAlignment="0" applyProtection="0"/>
    <xf numFmtId="0" fontId="17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2" borderId="0" applyNumberFormat="0" applyBorder="0" applyAlignment="0" applyProtection="0"/>
    <xf numFmtId="0" fontId="16" fillId="13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9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8" borderId="0" applyNumberFormat="0" applyBorder="0" applyAlignment="0" applyProtection="0"/>
    <xf numFmtId="0" fontId="18" fillId="19" borderId="0" applyNumberFormat="0" applyBorder="0" applyAlignment="0" applyProtection="0"/>
    <xf numFmtId="0" fontId="19" fillId="19" borderId="0" applyNumberFormat="0" applyBorder="0" applyAlignment="0" applyProtection="0"/>
    <xf numFmtId="43" fontId="17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7" fillId="0" borderId="0"/>
    <xf numFmtId="0" fontId="16" fillId="0" borderId="0"/>
    <xf numFmtId="0" fontId="10" fillId="0" borderId="0"/>
    <xf numFmtId="0" fontId="23" fillId="20" borderId="45" applyNumberFormat="0" applyAlignment="0" applyProtection="0"/>
    <xf numFmtId="0" fontId="24" fillId="20" borderId="45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21" borderId="46" applyNumberFormat="0" applyAlignment="0" applyProtection="0"/>
    <xf numFmtId="0" fontId="31" fillId="21" borderId="46" applyNumberFormat="0" applyAlignment="0" applyProtection="0"/>
    <xf numFmtId="0" fontId="32" fillId="22" borderId="0" applyNumberFormat="0" applyBorder="0" applyAlignment="0" applyProtection="0"/>
    <xf numFmtId="0" fontId="33" fillId="22" borderId="0" applyNumberFormat="0" applyBorder="0" applyAlignment="0" applyProtection="0"/>
    <xf numFmtId="0" fontId="17" fillId="0" borderId="0"/>
    <xf numFmtId="0" fontId="34" fillId="23" borderId="45" applyNumberFormat="0" applyAlignment="0" applyProtection="0"/>
    <xf numFmtId="0" fontId="35" fillId="23" borderId="45" applyNumberFormat="0" applyAlignment="0" applyProtection="0"/>
    <xf numFmtId="0" fontId="36" fillId="24" borderId="0" applyNumberFormat="0" applyBorder="0" applyAlignment="0" applyProtection="0"/>
    <xf numFmtId="0" fontId="37" fillId="24" borderId="0" applyNumberFormat="0" applyBorder="0" applyAlignment="0" applyProtection="0"/>
    <xf numFmtId="0" fontId="38" fillId="0" borderId="47" applyNumberFormat="0" applyFill="0" applyAlignment="0" applyProtection="0"/>
    <xf numFmtId="0" fontId="39" fillId="0" borderId="47" applyNumberFormat="0" applyFill="0" applyAlignment="0" applyProtection="0"/>
    <xf numFmtId="0" fontId="40" fillId="25" borderId="0" applyNumberFormat="0" applyBorder="0" applyAlignment="0" applyProtection="0"/>
    <xf numFmtId="0" fontId="41" fillId="25" borderId="0" applyNumberFormat="0" applyBorder="0" applyAlignment="0" applyProtection="0"/>
    <xf numFmtId="0" fontId="18" fillId="26" borderId="0" applyNumberFormat="0" applyBorder="0" applyAlignment="0" applyProtection="0"/>
    <xf numFmtId="0" fontId="19" fillId="26" borderId="0" applyNumberFormat="0" applyBorder="0" applyAlignment="0" applyProtection="0"/>
    <xf numFmtId="0" fontId="18" fillId="27" borderId="0" applyNumberFormat="0" applyBorder="0" applyAlignment="0" applyProtection="0"/>
    <xf numFmtId="0" fontId="19" fillId="27" borderId="0" applyNumberFormat="0" applyBorder="0" applyAlignment="0" applyProtection="0"/>
    <xf numFmtId="0" fontId="18" fillId="28" borderId="0" applyNumberFormat="0" applyBorder="0" applyAlignment="0" applyProtection="0"/>
    <xf numFmtId="0" fontId="19" fillId="28" borderId="0" applyNumberFormat="0" applyBorder="0" applyAlignment="0" applyProtection="0"/>
    <xf numFmtId="0" fontId="18" fillId="29" borderId="0" applyNumberFormat="0" applyBorder="0" applyAlignment="0" applyProtection="0"/>
    <xf numFmtId="0" fontId="19" fillId="29" borderId="0" applyNumberFormat="0" applyBorder="0" applyAlignment="0" applyProtection="0"/>
    <xf numFmtId="0" fontId="18" fillId="30" borderId="0" applyNumberFormat="0" applyBorder="0" applyAlignment="0" applyProtection="0"/>
    <xf numFmtId="0" fontId="19" fillId="30" borderId="0" applyNumberFormat="0" applyBorder="0" applyAlignment="0" applyProtection="0"/>
    <xf numFmtId="0" fontId="18" fillId="31" borderId="0" applyNumberFormat="0" applyBorder="0" applyAlignment="0" applyProtection="0"/>
    <xf numFmtId="0" fontId="19" fillId="31" borderId="0" applyNumberFormat="0" applyBorder="0" applyAlignment="0" applyProtection="0"/>
    <xf numFmtId="0" fontId="42" fillId="20" borderId="48" applyNumberFormat="0" applyAlignment="0" applyProtection="0"/>
    <xf numFmtId="0" fontId="43" fillId="20" borderId="48" applyNumberFormat="0" applyAlignment="0" applyProtection="0"/>
    <xf numFmtId="0" fontId="16" fillId="32" borderId="49" applyNumberFormat="0" applyFont="0" applyAlignment="0" applyProtection="0"/>
    <xf numFmtId="0" fontId="17" fillId="32" borderId="49" applyNumberFormat="0" applyFont="0" applyAlignment="0" applyProtection="0"/>
    <xf numFmtId="0" fontId="44" fillId="0" borderId="50" applyNumberFormat="0" applyFill="0" applyAlignment="0" applyProtection="0"/>
    <xf numFmtId="0" fontId="45" fillId="0" borderId="50" applyNumberFormat="0" applyFill="0" applyAlignment="0" applyProtection="0"/>
    <xf numFmtId="0" fontId="46" fillId="0" borderId="51" applyNumberFormat="0" applyFill="0" applyAlignment="0" applyProtection="0"/>
    <xf numFmtId="0" fontId="47" fillId="0" borderId="51" applyNumberFormat="0" applyFill="0" applyAlignment="0" applyProtection="0"/>
    <xf numFmtId="0" fontId="48" fillId="0" borderId="52" applyNumberFormat="0" applyFill="0" applyAlignment="0" applyProtection="0"/>
    <xf numFmtId="0" fontId="49" fillId="0" borderId="52" applyNumberFormat="0" applyFill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</cellStyleXfs>
  <cellXfs count="674">
    <xf numFmtId="0" fontId="0" fillId="0" borderId="0" xfId="0"/>
    <xf numFmtId="0" fontId="50" fillId="33" borderId="1" xfId="0" applyFont="1" applyFill="1" applyBorder="1" applyAlignment="1">
      <alignment horizontal="left"/>
    </xf>
    <xf numFmtId="3" fontId="50" fillId="33" borderId="2" xfId="0" applyNumberFormat="1" applyFont="1" applyFill="1" applyBorder="1" applyAlignment="1">
      <alignment horizontal="center" vertical="center"/>
    </xf>
    <xf numFmtId="0" fontId="51" fillId="0" borderId="1" xfId="0" applyFont="1" applyBorder="1" applyAlignment="1">
      <alignment horizontal="left" vertical="top"/>
    </xf>
    <xf numFmtId="0" fontId="51" fillId="0" borderId="2" xfId="0" applyFont="1" applyBorder="1" applyAlignment="1">
      <alignment horizontal="center" vertical="center"/>
    </xf>
    <xf numFmtId="0" fontId="52" fillId="0" borderId="2" xfId="0" applyFont="1" applyBorder="1" applyAlignment="1">
      <alignment vertical="top" wrapText="1"/>
    </xf>
    <xf numFmtId="2" fontId="51" fillId="0" borderId="2" xfId="0" applyNumberFormat="1" applyFont="1" applyBorder="1" applyAlignment="1">
      <alignment horizontal="center" vertical="center"/>
    </xf>
    <xf numFmtId="4" fontId="51" fillId="0" borderId="2" xfId="0" applyNumberFormat="1" applyFont="1" applyBorder="1" applyAlignment="1">
      <alignment horizontal="center" vertical="center"/>
    </xf>
    <xf numFmtId="0" fontId="51" fillId="34" borderId="1" xfId="0" applyFont="1" applyFill="1" applyBorder="1"/>
    <xf numFmtId="0" fontId="51" fillId="34" borderId="2" xfId="0" applyFont="1" applyFill="1" applyBorder="1" applyAlignment="1">
      <alignment horizontal="center" vertical="center"/>
    </xf>
    <xf numFmtId="0" fontId="53" fillId="0" borderId="0" xfId="0" applyFont="1"/>
    <xf numFmtId="189" fontId="50" fillId="33" borderId="2" xfId="53" applyNumberFormat="1" applyFont="1" applyFill="1" applyBorder="1" applyAlignment="1">
      <alignment horizontal="center" vertical="center" shrinkToFit="1"/>
    </xf>
    <xf numFmtId="0" fontId="50" fillId="35" borderId="2" xfId="0" applyFont="1" applyFill="1" applyBorder="1" applyAlignment="1">
      <alignment horizontal="center" vertical="center"/>
    </xf>
    <xf numFmtId="0" fontId="50" fillId="36" borderId="2" xfId="0" applyFont="1" applyFill="1" applyBorder="1" applyAlignment="1">
      <alignment horizontal="center" vertical="center"/>
    </xf>
    <xf numFmtId="0" fontId="54" fillId="36" borderId="2" xfId="0" applyFont="1" applyFill="1" applyBorder="1" applyAlignment="1">
      <alignment horizontal="center" vertical="center" wrapText="1"/>
    </xf>
    <xf numFmtId="0" fontId="50" fillId="36" borderId="1" xfId="0" applyFont="1" applyFill="1" applyBorder="1" applyAlignment="1">
      <alignment horizontal="left" vertical="top"/>
    </xf>
    <xf numFmtId="189" fontId="50" fillId="36" borderId="2" xfId="53" applyNumberFormat="1" applyFont="1" applyFill="1" applyBorder="1" applyAlignment="1">
      <alignment horizontal="center" vertical="center"/>
    </xf>
    <xf numFmtId="0" fontId="50" fillId="35" borderId="1" xfId="0" applyFont="1" applyFill="1" applyBorder="1" applyAlignment="1">
      <alignment horizontal="left" vertical="top"/>
    </xf>
    <xf numFmtId="0" fontId="51" fillId="37" borderId="1" xfId="0" applyFont="1" applyFill="1" applyBorder="1" applyAlignment="1">
      <alignment horizontal="left" vertical="top"/>
    </xf>
    <xf numFmtId="0" fontId="53" fillId="37" borderId="0" xfId="0" applyFont="1" applyFill="1"/>
    <xf numFmtId="0" fontId="1" fillId="0" borderId="3" xfId="45" applyFont="1" applyBorder="1" applyAlignment="1">
      <alignment horizontal="center" vertical="center" shrinkToFit="1"/>
    </xf>
    <xf numFmtId="0" fontId="50" fillId="35" borderId="1" xfId="0" applyFont="1" applyFill="1" applyBorder="1" applyAlignment="1">
      <alignment horizontal="left" vertical="top" wrapText="1"/>
    </xf>
    <xf numFmtId="0" fontId="54" fillId="35" borderId="1" xfId="0" applyFont="1" applyFill="1" applyBorder="1" applyAlignment="1">
      <alignment horizontal="left" vertical="top" wrapText="1"/>
    </xf>
    <xf numFmtId="0" fontId="51" fillId="0" borderId="1" xfId="0" applyFont="1" applyBorder="1"/>
    <xf numFmtId="0" fontId="52" fillId="0" borderId="2" xfId="0" applyFont="1" applyBorder="1" applyAlignment="1">
      <alignment horizontal="center" vertical="center"/>
    </xf>
    <xf numFmtId="189" fontId="51" fillId="0" borderId="2" xfId="53" applyNumberFormat="1" applyFont="1" applyFill="1" applyBorder="1" applyAlignment="1">
      <alignment horizontal="center" vertical="center" shrinkToFit="1"/>
    </xf>
    <xf numFmtId="0" fontId="51" fillId="0" borderId="2" xfId="0" applyFont="1" applyBorder="1" applyAlignment="1">
      <alignment horizontal="center" vertical="center" shrinkToFit="1"/>
    </xf>
    <xf numFmtId="0" fontId="55" fillId="0" borderId="0" xfId="0" applyFont="1" applyAlignment="1">
      <alignment shrinkToFit="1"/>
    </xf>
    <xf numFmtId="0" fontId="5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50" fillId="0" borderId="0" xfId="0" applyFont="1" applyAlignment="1">
      <alignment horizontal="center" shrinkToFit="1"/>
    </xf>
    <xf numFmtId="0" fontId="53" fillId="0" borderId="0" xfId="0" applyFont="1" applyAlignment="1">
      <alignment shrinkToFit="1"/>
    </xf>
    <xf numFmtId="0" fontId="54" fillId="36" borderId="2" xfId="0" applyFont="1" applyFill="1" applyBorder="1" applyAlignment="1">
      <alignment horizontal="center" vertical="center" shrinkToFit="1"/>
    </xf>
    <xf numFmtId="0" fontId="54" fillId="36" borderId="4" xfId="0" applyFont="1" applyFill="1" applyBorder="1" applyAlignment="1">
      <alignment horizontal="center" vertical="center" shrinkToFit="1"/>
    </xf>
    <xf numFmtId="3" fontId="50" fillId="33" borderId="2" xfId="0" applyNumberFormat="1" applyFont="1" applyFill="1" applyBorder="1" applyAlignment="1">
      <alignment horizontal="center" vertical="center" shrinkToFit="1"/>
    </xf>
    <xf numFmtId="189" fontId="50" fillId="36" borderId="2" xfId="53" applyNumberFormat="1" applyFont="1" applyFill="1" applyBorder="1" applyAlignment="1">
      <alignment horizontal="center" vertical="center" shrinkToFit="1"/>
    </xf>
    <xf numFmtId="2" fontId="50" fillId="36" borderId="2" xfId="0" applyNumberFormat="1" applyFont="1" applyFill="1" applyBorder="1" applyAlignment="1">
      <alignment horizontal="center" vertical="center" shrinkToFit="1"/>
    </xf>
    <xf numFmtId="189" fontId="50" fillId="35" borderId="2" xfId="53" applyNumberFormat="1" applyFont="1" applyFill="1" applyBorder="1" applyAlignment="1">
      <alignment horizontal="center" vertical="center" shrinkToFit="1"/>
    </xf>
    <xf numFmtId="2" fontId="50" fillId="35" borderId="2" xfId="0" applyNumberFormat="1" applyFont="1" applyFill="1" applyBorder="1" applyAlignment="1">
      <alignment horizontal="center" vertical="center" shrinkToFit="1"/>
    </xf>
    <xf numFmtId="189" fontId="51" fillId="0" borderId="2" xfId="53" applyNumberFormat="1" applyFont="1" applyBorder="1" applyAlignment="1">
      <alignment horizontal="center" vertical="center" shrinkToFit="1"/>
    </xf>
    <xf numFmtId="4" fontId="51" fillId="0" borderId="2" xfId="0" applyNumberFormat="1" applyFont="1" applyBorder="1" applyAlignment="1">
      <alignment horizontal="center" vertical="center" shrinkToFit="1"/>
    </xf>
    <xf numFmtId="0" fontId="50" fillId="35" borderId="2" xfId="0" applyFont="1" applyFill="1" applyBorder="1" applyAlignment="1">
      <alignment horizontal="center" vertical="center" shrinkToFit="1"/>
    </xf>
    <xf numFmtId="2" fontId="51" fillId="0" borderId="2" xfId="0" applyNumberFormat="1" applyFont="1" applyBorder="1" applyAlignment="1">
      <alignment horizontal="center" vertical="center" shrinkToFit="1"/>
    </xf>
    <xf numFmtId="189" fontId="51" fillId="0" borderId="4" xfId="53" applyNumberFormat="1" applyFont="1" applyBorder="1" applyAlignment="1">
      <alignment horizontal="center" vertical="center" shrinkToFit="1"/>
    </xf>
    <xf numFmtId="189" fontId="51" fillId="0" borderId="2" xfId="53" applyNumberFormat="1" applyFont="1" applyBorder="1" applyAlignment="1">
      <alignment horizontal="center" shrinkToFit="1"/>
    </xf>
    <xf numFmtId="189" fontId="51" fillId="34" borderId="2" xfId="53" applyNumberFormat="1" applyFont="1" applyFill="1" applyBorder="1" applyAlignment="1">
      <alignment horizontal="center" vertical="center" shrinkToFit="1"/>
    </xf>
    <xf numFmtId="2" fontId="51" fillId="34" borderId="2" xfId="0" applyNumberFormat="1" applyFont="1" applyFill="1" applyBorder="1" applyAlignment="1">
      <alignment horizontal="center" vertical="center" shrinkToFit="1"/>
    </xf>
    <xf numFmtId="189" fontId="52" fillId="0" borderId="2" xfId="53" applyNumberFormat="1" applyFont="1" applyFill="1" applyBorder="1" applyAlignment="1">
      <alignment horizontal="center" vertical="center" shrinkToFit="1"/>
    </xf>
    <xf numFmtId="0" fontId="56" fillId="0" borderId="0" xfId="0" applyFont="1" applyAlignment="1">
      <alignment shrinkToFit="1"/>
    </xf>
    <xf numFmtId="189" fontId="57" fillId="35" borderId="2" xfId="53" applyNumberFormat="1" applyFont="1" applyFill="1" applyBorder="1" applyAlignment="1">
      <alignment horizontal="center" vertical="center" shrinkToFit="1"/>
    </xf>
    <xf numFmtId="0" fontId="57" fillId="35" borderId="2" xfId="0" applyFont="1" applyFill="1" applyBorder="1" applyAlignment="1">
      <alignment horizontal="center" vertical="center" shrinkToFit="1"/>
    </xf>
    <xf numFmtId="2" fontId="57" fillId="35" borderId="2" xfId="0" applyNumberFormat="1" applyFont="1" applyFill="1" applyBorder="1" applyAlignment="1">
      <alignment horizontal="center" vertical="center" shrinkToFit="1"/>
    </xf>
    <xf numFmtId="0" fontId="57" fillId="35" borderId="2" xfId="0" applyFont="1" applyFill="1" applyBorder="1" applyAlignment="1">
      <alignment horizontal="center" vertical="center"/>
    </xf>
    <xf numFmtId="189" fontId="57" fillId="35" borderId="2" xfId="53" applyNumberFormat="1" applyFont="1" applyFill="1" applyBorder="1" applyAlignment="1">
      <alignment horizontal="center" vertical="center"/>
    </xf>
    <xf numFmtId="189" fontId="3" fillId="35" borderId="2" xfId="53" applyNumberFormat="1" applyFont="1" applyFill="1" applyBorder="1" applyAlignment="1">
      <alignment horizontal="center" vertical="center" shrinkToFit="1"/>
    </xf>
    <xf numFmtId="2" fontId="56" fillId="37" borderId="2" xfId="0" applyNumberFormat="1" applyFont="1" applyFill="1" applyBorder="1" applyAlignment="1">
      <alignment horizontal="center" vertical="center" shrinkToFit="1"/>
    </xf>
    <xf numFmtId="189" fontId="56" fillId="37" borderId="2" xfId="53" applyNumberFormat="1" applyFont="1" applyFill="1" applyBorder="1" applyAlignment="1">
      <alignment horizontal="center" vertical="center" shrinkToFit="1"/>
    </xf>
    <xf numFmtId="189" fontId="56" fillId="0" borderId="2" xfId="53" applyNumberFormat="1" applyFont="1" applyBorder="1" applyAlignment="1">
      <alignment horizontal="center" vertical="center" shrinkToFit="1"/>
    </xf>
    <xf numFmtId="0" fontId="56" fillId="0" borderId="2" xfId="0" applyFont="1" applyBorder="1" applyAlignment="1">
      <alignment horizontal="center" vertical="center" shrinkToFit="1"/>
    </xf>
    <xf numFmtId="189" fontId="51" fillId="37" borderId="2" xfId="37" applyNumberFormat="1" applyFont="1" applyFill="1" applyBorder="1" applyAlignment="1">
      <alignment horizontal="center" vertical="center" shrinkToFit="1"/>
    </xf>
    <xf numFmtId="3" fontId="51" fillId="0" borderId="2" xfId="0" applyNumberFormat="1" applyFont="1" applyBorder="1" applyAlignment="1">
      <alignment horizontal="center" vertical="center" shrinkToFit="1"/>
    </xf>
    <xf numFmtId="189" fontId="56" fillId="37" borderId="2" xfId="37" applyNumberFormat="1" applyFont="1" applyFill="1" applyBorder="1" applyAlignment="1">
      <alignment horizontal="center" vertical="center" shrinkToFit="1"/>
    </xf>
    <xf numFmtId="189" fontId="56" fillId="0" borderId="2" xfId="37" applyNumberFormat="1" applyFont="1" applyBorder="1" applyAlignment="1">
      <alignment horizontal="center" vertical="center" shrinkToFit="1"/>
    </xf>
    <xf numFmtId="189" fontId="56" fillId="0" borderId="2" xfId="37" applyNumberFormat="1" applyFont="1" applyFill="1" applyBorder="1" applyAlignment="1">
      <alignment horizontal="center" vertical="center" shrinkToFit="1"/>
    </xf>
    <xf numFmtId="0" fontId="56" fillId="0" borderId="3" xfId="45" applyFont="1" applyBorder="1" applyAlignment="1">
      <alignment horizontal="center" vertical="center" shrinkToFit="1"/>
    </xf>
    <xf numFmtId="0" fontId="52" fillId="0" borderId="0" xfId="0" applyFont="1"/>
    <xf numFmtId="0" fontId="50" fillId="0" borderId="0" xfId="0" applyFont="1" applyAlignment="1">
      <alignment horizontal="center"/>
    </xf>
    <xf numFmtId="189" fontId="1" fillId="37" borderId="2" xfId="53" applyNumberFormat="1" applyFont="1" applyFill="1" applyBorder="1" applyAlignment="1">
      <alignment horizontal="center" vertical="center" shrinkToFit="1"/>
    </xf>
    <xf numFmtId="2" fontId="1" fillId="37" borderId="2" xfId="0" applyNumberFormat="1" applyFont="1" applyFill="1" applyBorder="1" applyAlignment="1">
      <alignment horizontal="center" vertical="center" shrinkToFit="1"/>
    </xf>
    <xf numFmtId="0" fontId="3" fillId="35" borderId="2" xfId="0" applyFont="1" applyFill="1" applyBorder="1" applyAlignment="1">
      <alignment horizontal="center" vertical="center"/>
    </xf>
    <xf numFmtId="0" fontId="55" fillId="0" borderId="0" xfId="0" applyFont="1"/>
    <xf numFmtId="0" fontId="57" fillId="0" borderId="0" xfId="0" applyFont="1"/>
    <xf numFmtId="0" fontId="56" fillId="0" borderId="0" xfId="0" applyFont="1" applyAlignment="1">
      <alignment horizontal="center" vertical="center" shrinkToFit="1"/>
    </xf>
    <xf numFmtId="0" fontId="57" fillId="38" borderId="4" xfId="45" applyFont="1" applyFill="1" applyBorder="1" applyAlignment="1">
      <alignment vertical="center" shrinkToFit="1"/>
    </xf>
    <xf numFmtId="0" fontId="57" fillId="38" borderId="4" xfId="45" applyFont="1" applyFill="1" applyBorder="1" applyAlignment="1">
      <alignment horizontal="center" vertical="center" shrinkToFit="1"/>
    </xf>
    <xf numFmtId="0" fontId="57" fillId="38" borderId="5" xfId="45" applyFont="1" applyFill="1" applyBorder="1" applyAlignment="1">
      <alignment horizontal="center" vertical="center" shrinkToFit="1"/>
    </xf>
    <xf numFmtId="0" fontId="57" fillId="38" borderId="6" xfId="45" applyFont="1" applyFill="1" applyBorder="1" applyAlignment="1">
      <alignment horizontal="center" vertical="center" shrinkToFit="1"/>
    </xf>
    <xf numFmtId="0" fontId="57" fillId="38" borderId="7" xfId="45" applyFont="1" applyFill="1" applyBorder="1" applyAlignment="1">
      <alignment horizontal="center" vertical="center" shrinkToFit="1"/>
    </xf>
    <xf numFmtId="43" fontId="57" fillId="38" borderId="8" xfId="53" applyFont="1" applyFill="1" applyBorder="1" applyAlignment="1">
      <alignment horizontal="center" shrinkToFit="1"/>
    </xf>
    <xf numFmtId="0" fontId="57" fillId="38" borderId="9" xfId="0" applyFont="1" applyFill="1" applyBorder="1" applyAlignment="1">
      <alignment horizontal="center" shrinkToFit="1"/>
    </xf>
    <xf numFmtId="0" fontId="57" fillId="38" borderId="10" xfId="45" applyFont="1" applyFill="1" applyBorder="1" applyAlignment="1">
      <alignment vertical="center" shrinkToFit="1"/>
    </xf>
    <xf numFmtId="0" fontId="57" fillId="38" borderId="10" xfId="45" applyFont="1" applyFill="1" applyBorder="1" applyAlignment="1">
      <alignment horizontal="center" vertical="center" shrinkToFit="1"/>
    </xf>
    <xf numFmtId="0" fontId="56" fillId="0" borderId="5" xfId="45" applyFont="1" applyBorder="1" applyAlignment="1">
      <alignment horizontal="center" vertical="center" shrinkToFit="1"/>
    </xf>
    <xf numFmtId="189" fontId="57" fillId="0" borderId="5" xfId="53" applyNumberFormat="1" applyFont="1" applyFill="1" applyBorder="1" applyAlignment="1">
      <alignment horizontal="center" vertical="center" shrinkToFit="1"/>
    </xf>
    <xf numFmtId="189" fontId="56" fillId="0" borderId="5" xfId="53" applyNumberFormat="1" applyFont="1" applyFill="1" applyBorder="1" applyAlignment="1">
      <alignment horizontal="center" vertical="center" shrinkToFit="1"/>
    </xf>
    <xf numFmtId="43" fontId="56" fillId="0" borderId="11" xfId="53" applyFont="1" applyFill="1" applyBorder="1" applyAlignment="1">
      <alignment horizontal="center" vertical="center" shrinkToFit="1"/>
    </xf>
    <xf numFmtId="43" fontId="56" fillId="0" borderId="12" xfId="53" applyFont="1" applyFill="1" applyBorder="1" applyAlignment="1">
      <alignment horizontal="center" shrinkToFit="1"/>
    </xf>
    <xf numFmtId="43" fontId="56" fillId="0" borderId="13" xfId="0" applyNumberFormat="1" applyFont="1" applyBorder="1" applyAlignment="1">
      <alignment vertical="center" shrinkToFit="1"/>
    </xf>
    <xf numFmtId="189" fontId="56" fillId="0" borderId="5" xfId="53" applyNumberFormat="1" applyFont="1" applyFill="1" applyBorder="1" applyAlignment="1">
      <alignment horizontal="center" shrinkToFit="1"/>
    </xf>
    <xf numFmtId="189" fontId="57" fillId="0" borderId="3" xfId="53" applyNumberFormat="1" applyFont="1" applyFill="1" applyBorder="1" applyAlignment="1">
      <alignment horizontal="center" vertical="center" shrinkToFit="1"/>
    </xf>
    <xf numFmtId="43" fontId="56" fillId="0" borderId="14" xfId="53" applyFont="1" applyFill="1" applyBorder="1" applyAlignment="1">
      <alignment horizontal="center" vertical="center" shrinkToFit="1"/>
    </xf>
    <xf numFmtId="43" fontId="56" fillId="0" borderId="15" xfId="53" applyFont="1" applyFill="1" applyBorder="1" applyAlignment="1">
      <alignment horizontal="center" shrinkToFit="1"/>
    </xf>
    <xf numFmtId="43" fontId="56" fillId="0" borderId="16" xfId="0" applyNumberFormat="1" applyFont="1" applyBorder="1" applyAlignment="1">
      <alignment vertical="center" shrinkToFit="1"/>
    </xf>
    <xf numFmtId="189" fontId="56" fillId="0" borderId="3" xfId="53" applyNumberFormat="1" applyFont="1" applyFill="1" applyBorder="1" applyAlignment="1">
      <alignment horizontal="center" shrinkToFit="1"/>
    </xf>
    <xf numFmtId="189" fontId="56" fillId="0" borderId="3" xfId="53" applyNumberFormat="1" applyFont="1" applyFill="1" applyBorder="1" applyAlignment="1">
      <alignment horizontal="center" vertical="center" shrinkToFit="1"/>
    </xf>
    <xf numFmtId="43" fontId="56" fillId="0" borderId="16" xfId="0" applyNumberFormat="1" applyFont="1" applyBorder="1" applyAlignment="1">
      <alignment shrinkToFit="1"/>
    </xf>
    <xf numFmtId="0" fontId="56" fillId="0" borderId="17" xfId="45" applyFont="1" applyBorder="1" applyAlignment="1">
      <alignment horizontal="center" vertical="center" shrinkToFit="1"/>
    </xf>
    <xf numFmtId="189" fontId="56" fillId="0" borderId="17" xfId="53" applyNumberFormat="1" applyFont="1" applyFill="1" applyBorder="1" applyAlignment="1">
      <alignment horizontal="center" vertical="center" shrinkToFit="1"/>
    </xf>
    <xf numFmtId="189" fontId="56" fillId="0" borderId="17" xfId="53" applyNumberFormat="1" applyFont="1" applyFill="1" applyBorder="1" applyAlignment="1">
      <alignment horizontal="center" shrinkToFit="1"/>
    </xf>
    <xf numFmtId="43" fontId="56" fillId="0" borderId="18" xfId="53" applyFont="1" applyFill="1" applyBorder="1" applyAlignment="1">
      <alignment horizontal="center" vertical="center" shrinkToFit="1"/>
    </xf>
    <xf numFmtId="43" fontId="56" fillId="0" borderId="19" xfId="53" applyFont="1" applyFill="1" applyBorder="1" applyAlignment="1">
      <alignment horizontal="center" shrinkToFit="1"/>
    </xf>
    <xf numFmtId="43" fontId="56" fillId="0" borderId="20" xfId="0" applyNumberFormat="1" applyFont="1" applyBorder="1" applyAlignment="1">
      <alignment shrinkToFit="1"/>
    </xf>
    <xf numFmtId="0" fontId="57" fillId="39" borderId="2" xfId="45" applyFont="1" applyFill="1" applyBorder="1" applyAlignment="1">
      <alignment horizontal="center" vertical="center" shrinkToFit="1"/>
    </xf>
    <xf numFmtId="189" fontId="57" fillId="39" borderId="2" xfId="53" applyNumberFormat="1" applyFont="1" applyFill="1" applyBorder="1" applyAlignment="1">
      <alignment horizontal="center" vertical="center" shrinkToFit="1"/>
    </xf>
    <xf numFmtId="189" fontId="57" fillId="38" borderId="2" xfId="53" applyNumberFormat="1" applyFont="1" applyFill="1" applyBorder="1" applyAlignment="1">
      <alignment horizontal="center" vertical="center" shrinkToFit="1"/>
    </xf>
    <xf numFmtId="0" fontId="50" fillId="0" borderId="2" xfId="0" applyFont="1" applyBorder="1" applyAlignment="1">
      <alignment horizontal="center" vertical="center" shrinkToFit="1"/>
    </xf>
    <xf numFmtId="0" fontId="54" fillId="0" borderId="0" xfId="0" applyFont="1" applyAlignment="1">
      <alignment horizontal="center" shrinkToFit="1"/>
    </xf>
    <xf numFmtId="0" fontId="52" fillId="0" borderId="0" xfId="0" applyFont="1" applyAlignment="1">
      <alignment horizontal="center" shrinkToFit="1"/>
    </xf>
    <xf numFmtId="0" fontId="52" fillId="0" borderId="0" xfId="0" applyFont="1" applyAlignment="1">
      <alignment horizontal="center"/>
    </xf>
    <xf numFmtId="0" fontId="54" fillId="36" borderId="2" xfId="0" applyFont="1" applyFill="1" applyBorder="1" applyAlignment="1">
      <alignment horizontal="center" vertical="center"/>
    </xf>
    <xf numFmtId="0" fontId="54" fillId="36" borderId="1" xfId="0" applyFont="1" applyFill="1" applyBorder="1" applyAlignment="1">
      <alignment horizontal="left" vertical="top"/>
    </xf>
    <xf numFmtId="189" fontId="54" fillId="36" borderId="2" xfId="53" applyNumberFormat="1" applyFont="1" applyFill="1" applyBorder="1" applyAlignment="1">
      <alignment horizontal="center" vertical="center" shrinkToFit="1"/>
    </xf>
    <xf numFmtId="2" fontId="54" fillId="36" borderId="2" xfId="0" applyNumberFormat="1" applyFont="1" applyFill="1" applyBorder="1" applyAlignment="1">
      <alignment horizontal="center" vertical="center" shrinkToFit="1"/>
    </xf>
    <xf numFmtId="0" fontId="54" fillId="35" borderId="1" xfId="0" applyFont="1" applyFill="1" applyBorder="1" applyAlignment="1">
      <alignment horizontal="left" vertical="top"/>
    </xf>
    <xf numFmtId="189" fontId="54" fillId="35" borderId="2" xfId="53" applyNumberFormat="1" applyFont="1" applyFill="1" applyBorder="1" applyAlignment="1">
      <alignment horizontal="center" vertical="center" shrinkToFit="1"/>
    </xf>
    <xf numFmtId="2" fontId="54" fillId="35" borderId="2" xfId="0" applyNumberFormat="1" applyFont="1" applyFill="1" applyBorder="1" applyAlignment="1">
      <alignment horizontal="center" vertical="center" shrinkToFit="1"/>
    </xf>
    <xf numFmtId="0" fontId="54" fillId="35" borderId="2" xfId="0" applyFont="1" applyFill="1" applyBorder="1" applyAlignment="1">
      <alignment horizontal="center" vertical="center"/>
    </xf>
    <xf numFmtId="0" fontId="52" fillId="0" borderId="1" xfId="0" applyFont="1" applyBorder="1" applyAlignment="1">
      <alignment horizontal="left" vertical="top"/>
    </xf>
    <xf numFmtId="189" fontId="52" fillId="0" borderId="2" xfId="53" applyNumberFormat="1" applyFont="1" applyBorder="1" applyAlignment="1">
      <alignment horizontal="center" vertical="center" shrinkToFit="1"/>
    </xf>
    <xf numFmtId="4" fontId="52" fillId="0" borderId="2" xfId="0" applyNumberFormat="1" applyFont="1" applyBorder="1" applyAlignment="1">
      <alignment horizontal="center" vertical="center" shrinkToFit="1"/>
    </xf>
    <xf numFmtId="4" fontId="52" fillId="0" borderId="2" xfId="0" applyNumberFormat="1" applyFont="1" applyBorder="1" applyAlignment="1">
      <alignment horizontal="center" vertical="center"/>
    </xf>
    <xf numFmtId="0" fontId="54" fillId="35" borderId="2" xfId="0" applyFont="1" applyFill="1" applyBorder="1" applyAlignment="1">
      <alignment horizontal="center" vertical="center" shrinkToFit="1"/>
    </xf>
    <xf numFmtId="2" fontId="52" fillId="0" borderId="2" xfId="0" applyNumberFormat="1" applyFont="1" applyBorder="1" applyAlignment="1">
      <alignment horizontal="center" vertical="center" shrinkToFit="1"/>
    </xf>
    <xf numFmtId="2" fontId="52" fillId="0" borderId="2" xfId="0" applyNumberFormat="1" applyFont="1" applyBorder="1" applyAlignment="1">
      <alignment horizontal="center" vertical="center"/>
    </xf>
    <xf numFmtId="189" fontId="52" fillId="0" borderId="4" xfId="53" applyNumberFormat="1" applyFont="1" applyBorder="1" applyAlignment="1">
      <alignment horizontal="center" vertical="center" shrinkToFit="1"/>
    </xf>
    <xf numFmtId="189" fontId="52" fillId="0" borderId="2" xfId="53" applyNumberFormat="1" applyFont="1" applyBorder="1" applyAlignment="1">
      <alignment horizontal="center" shrinkToFit="1"/>
    </xf>
    <xf numFmtId="0" fontId="52" fillId="0" borderId="2" xfId="0" applyFont="1" applyBorder="1" applyAlignment="1">
      <alignment horizontal="center" vertical="center" shrinkToFit="1"/>
    </xf>
    <xf numFmtId="189" fontId="54" fillId="36" borderId="2" xfId="53" applyNumberFormat="1" applyFont="1" applyFill="1" applyBorder="1" applyAlignment="1">
      <alignment horizontal="center" vertical="center"/>
    </xf>
    <xf numFmtId="189" fontId="58" fillId="35" borderId="2" xfId="53" applyNumberFormat="1" applyFont="1" applyFill="1" applyBorder="1" applyAlignment="1">
      <alignment horizontal="center" vertical="center" shrinkToFit="1"/>
    </xf>
    <xf numFmtId="0" fontId="58" fillId="35" borderId="2" xfId="0" applyFont="1" applyFill="1" applyBorder="1" applyAlignment="1">
      <alignment horizontal="center" vertical="center"/>
    </xf>
    <xf numFmtId="189" fontId="4" fillId="0" borderId="2" xfId="53" applyNumberFormat="1" applyFont="1" applyFill="1" applyBorder="1" applyAlignment="1">
      <alignment horizontal="center" vertical="center" shrinkToFit="1"/>
    </xf>
    <xf numFmtId="2" fontId="4" fillId="0" borderId="2" xfId="0" applyNumberFormat="1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/>
    </xf>
    <xf numFmtId="189" fontId="59" fillId="0" borderId="2" xfId="53" applyNumberFormat="1" applyFont="1" applyFill="1" applyBorder="1" applyAlignment="1">
      <alignment horizontal="center" vertical="center" shrinkToFit="1"/>
    </xf>
    <xf numFmtId="0" fontId="58" fillId="0" borderId="2" xfId="0" applyFont="1" applyBorder="1" applyAlignment="1">
      <alignment horizontal="center" vertical="center"/>
    </xf>
    <xf numFmtId="189" fontId="52" fillId="0" borderId="2" xfId="37" applyNumberFormat="1" applyFont="1" applyBorder="1" applyAlignment="1">
      <alignment horizontal="center" vertical="center" shrinkToFit="1"/>
    </xf>
    <xf numFmtId="189" fontId="59" fillId="0" borderId="2" xfId="37" applyNumberFormat="1" applyFont="1" applyFill="1" applyBorder="1" applyAlignment="1">
      <alignment horizontal="center" vertical="center" shrinkToFit="1"/>
    </xf>
    <xf numFmtId="189" fontId="4" fillId="0" borderId="2" xfId="37" applyNumberFormat="1" applyFont="1" applyBorder="1" applyAlignment="1">
      <alignment horizontal="center" vertical="center" shrinkToFit="1"/>
    </xf>
    <xf numFmtId="3" fontId="52" fillId="0" borderId="2" xfId="0" applyNumberFormat="1" applyFont="1" applyBorder="1" applyAlignment="1">
      <alignment horizontal="center" vertical="center" shrinkToFit="1"/>
    </xf>
    <xf numFmtId="189" fontId="59" fillId="0" borderId="2" xfId="37" applyNumberFormat="1" applyFont="1" applyBorder="1" applyAlignment="1">
      <alignment horizontal="center" vertical="center" shrinkToFit="1"/>
    </xf>
    <xf numFmtId="0" fontId="52" fillId="34" borderId="1" xfId="0" applyFont="1" applyFill="1" applyBorder="1"/>
    <xf numFmtId="189" fontId="52" fillId="34" borderId="2" xfId="53" applyNumberFormat="1" applyFont="1" applyFill="1" applyBorder="1" applyAlignment="1">
      <alignment horizontal="center" vertical="center" shrinkToFit="1"/>
    </xf>
    <xf numFmtId="2" fontId="52" fillId="34" borderId="2" xfId="0" applyNumberFormat="1" applyFont="1" applyFill="1" applyBorder="1" applyAlignment="1">
      <alignment horizontal="center" vertical="center" shrinkToFit="1"/>
    </xf>
    <xf numFmtId="0" fontId="52" fillId="34" borderId="2" xfId="0" applyFont="1" applyFill="1" applyBorder="1" applyAlignment="1">
      <alignment horizontal="center" vertical="center"/>
    </xf>
    <xf numFmtId="0" fontId="52" fillId="0" borderId="1" xfId="0" applyFont="1" applyBorder="1"/>
    <xf numFmtId="189" fontId="7" fillId="35" borderId="2" xfId="53" applyNumberFormat="1" applyFont="1" applyFill="1" applyBorder="1" applyAlignment="1">
      <alignment horizontal="center" vertical="center" shrinkToFit="1"/>
    </xf>
    <xf numFmtId="0" fontId="7" fillId="35" borderId="2" xfId="0" applyFont="1" applyFill="1" applyBorder="1" applyAlignment="1">
      <alignment horizontal="center" vertical="center" shrinkToFit="1"/>
    </xf>
    <xf numFmtId="2" fontId="7" fillId="35" borderId="2" xfId="0" applyNumberFormat="1" applyFont="1" applyFill="1" applyBorder="1" applyAlignment="1">
      <alignment horizontal="center" vertical="center" shrinkToFit="1"/>
    </xf>
    <xf numFmtId="189" fontId="58" fillId="35" borderId="2" xfId="53" applyNumberFormat="1" applyFont="1" applyFill="1" applyBorder="1" applyAlignment="1">
      <alignment horizontal="center" vertical="center"/>
    </xf>
    <xf numFmtId="0" fontId="54" fillId="0" borderId="1" xfId="0" applyFont="1" applyBorder="1" applyAlignment="1">
      <alignment horizontal="center"/>
    </xf>
    <xf numFmtId="189" fontId="54" fillId="0" borderId="2" xfId="53" applyNumberFormat="1" applyFont="1" applyFill="1" applyBorder="1" applyAlignment="1">
      <alignment horizontal="center" vertical="center" shrinkToFit="1"/>
    </xf>
    <xf numFmtId="3" fontId="54" fillId="0" borderId="2" xfId="0" applyNumberFormat="1" applyFont="1" applyBorder="1" applyAlignment="1">
      <alignment horizontal="center" vertical="center" shrinkToFit="1"/>
    </xf>
    <xf numFmtId="3" fontId="54" fillId="0" borderId="2" xfId="0" applyNumberFormat="1" applyFont="1" applyBorder="1" applyAlignment="1">
      <alignment horizontal="center" vertical="center"/>
    </xf>
    <xf numFmtId="0" fontId="52" fillId="0" borderId="2" xfId="0" applyFont="1" applyBorder="1" applyAlignment="1">
      <alignment horizontal="center"/>
    </xf>
    <xf numFmtId="0" fontId="50" fillId="0" borderId="0" xfId="0" applyFont="1" applyAlignment="1">
      <alignment vertical="center"/>
    </xf>
    <xf numFmtId="0" fontId="52" fillId="0" borderId="2" xfId="0" applyFont="1" applyBorder="1"/>
    <xf numFmtId="0" fontId="60" fillId="0" borderId="0" xfId="0" applyFont="1" applyAlignment="1">
      <alignment horizontal="center" vertical="center"/>
    </xf>
    <xf numFmtId="0" fontId="0" fillId="0" borderId="2" xfId="0" applyBorder="1"/>
    <xf numFmtId="0" fontId="52" fillId="39" borderId="2" xfId="0" applyFont="1" applyFill="1" applyBorder="1"/>
    <xf numFmtId="0" fontId="61" fillId="0" borderId="0" xfId="0" applyFont="1" applyAlignment="1">
      <alignment vertical="center"/>
    </xf>
    <xf numFmtId="0" fontId="62" fillId="0" borderId="0" xfId="0" applyFont="1" applyAlignment="1">
      <alignment horizontal="center" vertical="center"/>
    </xf>
    <xf numFmtId="0" fontId="63" fillId="0" borderId="0" xfId="0" applyFont="1" applyAlignment="1">
      <alignment horizontal="center" vertical="center"/>
    </xf>
    <xf numFmtId="0" fontId="4" fillId="38" borderId="2" xfId="44" applyFont="1" applyFill="1" applyBorder="1" applyAlignment="1">
      <alignment horizontal="center" shrinkToFit="1"/>
    </xf>
    <xf numFmtId="0" fontId="50" fillId="0" borderId="21" xfId="0" applyFont="1" applyBorder="1" applyAlignment="1">
      <alignment horizontal="left" vertical="top" wrapText="1"/>
    </xf>
    <xf numFmtId="0" fontId="50" fillId="0" borderId="2" xfId="0" applyFont="1" applyBorder="1" applyAlignment="1">
      <alignment horizontal="center" vertical="center" wrapText="1"/>
    </xf>
    <xf numFmtId="0" fontId="64" fillId="0" borderId="0" xfId="0" applyFont="1" applyAlignment="1">
      <alignment horizontal="center" vertical="center"/>
    </xf>
    <xf numFmtId="0" fontId="59" fillId="0" borderId="2" xfId="46" applyFont="1" applyBorder="1" applyAlignment="1">
      <alignment horizontal="right" vertical="center" shrinkToFit="1"/>
    </xf>
    <xf numFmtId="0" fontId="65" fillId="0" borderId="4" xfId="0" applyFont="1" applyBorder="1" applyAlignment="1">
      <alignment horizontal="center" vertical="center" wrapText="1"/>
    </xf>
    <xf numFmtId="0" fontId="65" fillId="0" borderId="22" xfId="0" applyFont="1" applyBorder="1" applyAlignment="1">
      <alignment horizontal="center" vertical="center" wrapText="1"/>
    </xf>
    <xf numFmtId="0" fontId="65" fillId="0" borderId="23" xfId="0" applyFont="1" applyBorder="1" applyAlignment="1">
      <alignment horizontal="center" vertical="center" wrapText="1"/>
    </xf>
    <xf numFmtId="0" fontId="50" fillId="0" borderId="2" xfId="0" applyFont="1" applyBorder="1" applyAlignment="1">
      <alignment horizontal="center" vertical="center"/>
    </xf>
    <xf numFmtId="0" fontId="51" fillId="0" borderId="24" xfId="0" applyFont="1" applyBorder="1" applyAlignment="1">
      <alignment vertical="center" wrapText="1"/>
    </xf>
    <xf numFmtId="3" fontId="51" fillId="0" borderId="25" xfId="0" applyNumberFormat="1" applyFont="1" applyBorder="1" applyAlignment="1">
      <alignment horizontal="center" vertical="center" wrapText="1"/>
    </xf>
    <xf numFmtId="0" fontId="61" fillId="40" borderId="2" xfId="0" applyFont="1" applyFill="1" applyBorder="1" applyAlignment="1">
      <alignment vertical="center"/>
    </xf>
    <xf numFmtId="3" fontId="66" fillId="40" borderId="2" xfId="0" applyNumberFormat="1" applyFont="1" applyFill="1" applyBorder="1" applyAlignment="1">
      <alignment horizontal="center" vertical="center" shrinkToFit="1"/>
    </xf>
    <xf numFmtId="0" fontId="54" fillId="0" borderId="2" xfId="0" applyFont="1" applyBorder="1" applyAlignment="1">
      <alignment horizontal="center" vertical="center"/>
    </xf>
    <xf numFmtId="0" fontId="6" fillId="0" borderId="2" xfId="46" applyFont="1" applyBorder="1" applyAlignment="1">
      <alignment horizontal="left" vertical="center" shrinkToFit="1"/>
    </xf>
    <xf numFmtId="0" fontId="6" fillId="0" borderId="2" xfId="46" applyFont="1" applyBorder="1" applyAlignment="1">
      <alignment vertical="center" shrinkToFit="1"/>
    </xf>
    <xf numFmtId="0" fontId="6" fillId="0" borderId="2" xfId="46" applyFont="1" applyBorder="1" applyAlignment="1">
      <alignment horizontal="center" vertical="center" shrinkToFit="1"/>
    </xf>
    <xf numFmtId="0" fontId="6" fillId="0" borderId="2" xfId="46" applyFont="1" applyBorder="1" applyAlignment="1">
      <alignment horizontal="right" vertical="center" shrinkToFit="1"/>
    </xf>
    <xf numFmtId="0" fontId="54" fillId="0" borderId="2" xfId="0" applyFont="1" applyBorder="1" applyAlignment="1">
      <alignment horizontal="center" vertical="center" wrapText="1"/>
    </xf>
    <xf numFmtId="3" fontId="50" fillId="40" borderId="2" xfId="0" applyNumberFormat="1" applyFont="1" applyFill="1" applyBorder="1" applyAlignment="1">
      <alignment horizontal="center" vertical="center"/>
    </xf>
    <xf numFmtId="3" fontId="50" fillId="40" borderId="2" xfId="0" applyNumberFormat="1" applyFont="1" applyFill="1" applyBorder="1" applyAlignment="1">
      <alignment horizontal="center" vertical="center" shrinkToFit="1"/>
    </xf>
    <xf numFmtId="0" fontId="66" fillId="0" borderId="2" xfId="0" applyFont="1" applyBorder="1" applyAlignment="1">
      <alignment vertical="center"/>
    </xf>
    <xf numFmtId="3" fontId="66" fillId="0" borderId="2" xfId="0" applyNumberFormat="1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3" fontId="66" fillId="0" borderId="2" xfId="0" applyNumberFormat="1" applyFont="1" applyBorder="1" applyAlignment="1">
      <alignment vertical="center" shrinkToFit="1"/>
    </xf>
    <xf numFmtId="187" fontId="0" fillId="0" borderId="2" xfId="0" applyNumberFormat="1" applyBorder="1" applyAlignment="1">
      <alignment horizontal="center" vertical="center" shrinkToFit="1"/>
    </xf>
    <xf numFmtId="188" fontId="51" fillId="0" borderId="2" xfId="53" applyNumberFormat="1" applyFont="1" applyBorder="1" applyAlignment="1">
      <alignment vertical="center" shrinkToFit="1"/>
    </xf>
    <xf numFmtId="187" fontId="0" fillId="0" borderId="2" xfId="0" applyNumberFormat="1" applyBorder="1" applyAlignment="1">
      <alignment vertical="center" shrinkToFit="1"/>
    </xf>
    <xf numFmtId="0" fontId="61" fillId="40" borderId="2" xfId="0" applyFont="1" applyFill="1" applyBorder="1" applyAlignment="1">
      <alignment horizontal="left" vertical="center"/>
    </xf>
    <xf numFmtId="188" fontId="66" fillId="40" borderId="2" xfId="53" applyNumberFormat="1" applyFont="1" applyFill="1" applyBorder="1" applyAlignment="1">
      <alignment horizontal="center" vertical="center" shrinkToFit="1"/>
    </xf>
    <xf numFmtId="0" fontId="67" fillId="40" borderId="2" xfId="0" applyFont="1" applyFill="1" applyBorder="1" applyAlignment="1">
      <alignment horizontal="center" vertical="center"/>
    </xf>
    <xf numFmtId="3" fontId="68" fillId="40" borderId="2" xfId="0" applyNumberFormat="1" applyFont="1" applyFill="1" applyBorder="1" applyAlignment="1">
      <alignment horizontal="center" vertical="center"/>
    </xf>
    <xf numFmtId="3" fontId="0" fillId="0" borderId="0" xfId="0" applyNumberFormat="1"/>
    <xf numFmtId="188" fontId="66" fillId="0" borderId="2" xfId="53" applyNumberFormat="1" applyFont="1" applyBorder="1" applyAlignment="1">
      <alignment horizontal="center" vertical="center" shrinkToFit="1"/>
    </xf>
    <xf numFmtId="0" fontId="61" fillId="0" borderId="2" xfId="0" applyFont="1" applyBorder="1" applyAlignment="1">
      <alignment vertical="center"/>
    </xf>
    <xf numFmtId="0" fontId="66" fillId="0" borderId="2" xfId="0" applyFont="1" applyBorder="1" applyAlignment="1">
      <alignment horizontal="right" vertical="center"/>
    </xf>
    <xf numFmtId="0" fontId="66" fillId="0" borderId="2" xfId="0" applyFont="1" applyBorder="1" applyAlignment="1">
      <alignment horizontal="right" vertical="center" wrapText="1"/>
    </xf>
    <xf numFmtId="2" fontId="0" fillId="0" borderId="2" xfId="0" applyNumberFormat="1" applyBorder="1" applyAlignment="1">
      <alignment horizontal="center" vertical="center" shrinkToFit="1"/>
    </xf>
    <xf numFmtId="0" fontId="61" fillId="0" borderId="2" xfId="0" applyFont="1" applyBorder="1" applyAlignment="1">
      <alignment horizontal="left" vertical="center"/>
    </xf>
    <xf numFmtId="0" fontId="68" fillId="0" borderId="2" xfId="0" applyFont="1" applyBorder="1" applyAlignment="1">
      <alignment horizontal="center" vertical="center"/>
    </xf>
    <xf numFmtId="3" fontId="68" fillId="0" borderId="2" xfId="0" applyNumberFormat="1" applyFont="1" applyBorder="1" applyAlignment="1">
      <alignment horizontal="center" vertical="center"/>
    </xf>
    <xf numFmtId="3" fontId="68" fillId="0" borderId="2" xfId="0" applyNumberFormat="1" applyFont="1" applyBorder="1" applyAlignment="1">
      <alignment horizontal="center" vertical="center" wrapText="1"/>
    </xf>
    <xf numFmtId="3" fontId="68" fillId="0" borderId="2" xfId="0" applyNumberFormat="1" applyFont="1" applyBorder="1" applyAlignment="1">
      <alignment vertical="center" wrapText="1"/>
    </xf>
    <xf numFmtId="0" fontId="66" fillId="0" borderId="2" xfId="0" applyFont="1" applyBorder="1" applyAlignment="1">
      <alignment horizontal="center" vertical="center" shrinkToFit="1"/>
    </xf>
    <xf numFmtId="188" fontId="66" fillId="41" borderId="3" xfId="53" applyNumberFormat="1" applyFont="1" applyFill="1" applyBorder="1" applyAlignment="1">
      <alignment horizontal="right" vertical="center" shrinkToFit="1"/>
    </xf>
    <xf numFmtId="188" fontId="66" fillId="41" borderId="17" xfId="53" applyNumberFormat="1" applyFont="1" applyFill="1" applyBorder="1" applyAlignment="1">
      <alignment horizontal="right" vertical="center" shrinkToFit="1"/>
    </xf>
    <xf numFmtId="188" fontId="66" fillId="0" borderId="2" xfId="0" applyNumberFormat="1" applyFont="1" applyBorder="1" applyAlignment="1">
      <alignment horizontal="right" vertical="center" wrapText="1"/>
    </xf>
    <xf numFmtId="0" fontId="51" fillId="0" borderId="2" xfId="0" applyFont="1" applyBorder="1" applyAlignment="1">
      <alignment vertical="center"/>
    </xf>
    <xf numFmtId="0" fontId="66" fillId="0" borderId="2" xfId="0" applyFont="1" applyBorder="1" applyAlignment="1">
      <alignment vertical="center" shrinkToFit="1"/>
    </xf>
    <xf numFmtId="0" fontId="68" fillId="0" borderId="2" xfId="0" applyFont="1" applyBorder="1" applyAlignment="1">
      <alignment horizontal="center" vertical="center" wrapText="1"/>
    </xf>
    <xf numFmtId="0" fontId="68" fillId="0" borderId="2" xfId="0" applyFont="1" applyBorder="1" applyAlignment="1">
      <alignment vertical="center" wrapText="1"/>
    </xf>
    <xf numFmtId="0" fontId="61" fillId="42" borderId="2" xfId="0" applyFont="1" applyFill="1" applyBorder="1" applyAlignment="1">
      <alignment vertical="center"/>
    </xf>
    <xf numFmtId="188" fontId="50" fillId="42" borderId="2" xfId="53" applyNumberFormat="1" applyFont="1" applyFill="1" applyBorder="1" applyAlignment="1">
      <alignment horizontal="center" vertical="center" shrinkToFit="1"/>
    </xf>
    <xf numFmtId="0" fontId="50" fillId="42" borderId="2" xfId="0" applyFont="1" applyFill="1" applyBorder="1" applyAlignment="1">
      <alignment horizontal="center" vertical="center" shrinkToFit="1"/>
    </xf>
    <xf numFmtId="3" fontId="66" fillId="42" borderId="2" xfId="0" applyNumberFormat="1" applyFont="1" applyFill="1" applyBorder="1" applyAlignment="1">
      <alignment horizontal="center" vertical="center" shrinkToFit="1"/>
    </xf>
    <xf numFmtId="0" fontId="61" fillId="42" borderId="2" xfId="0" applyFont="1" applyFill="1" applyBorder="1" applyAlignment="1">
      <alignment horizontal="left" vertical="center"/>
    </xf>
    <xf numFmtId="188" fontId="66" fillId="42" borderId="2" xfId="53" applyNumberFormat="1" applyFont="1" applyFill="1" applyBorder="1" applyAlignment="1">
      <alignment horizontal="center" vertical="center" shrinkToFit="1"/>
    </xf>
    <xf numFmtId="0" fontId="67" fillId="42" borderId="2" xfId="0" applyFont="1" applyFill="1" applyBorder="1" applyAlignment="1">
      <alignment horizontal="center" vertical="center"/>
    </xf>
    <xf numFmtId="1" fontId="66" fillId="0" borderId="2" xfId="0" applyNumberFormat="1" applyFont="1" applyBorder="1" applyAlignment="1">
      <alignment vertical="center" shrinkToFit="1"/>
    </xf>
    <xf numFmtId="0" fontId="0" fillId="0" borderId="2" xfId="0" applyBorder="1" applyAlignment="1">
      <alignment horizontal="center" shrinkToFit="1"/>
    </xf>
    <xf numFmtId="188" fontId="61" fillId="0" borderId="2" xfId="53" applyNumberFormat="1" applyFont="1" applyBorder="1" applyAlignment="1">
      <alignment horizontal="center" vertical="center" shrinkToFit="1"/>
    </xf>
    <xf numFmtId="188" fontId="50" fillId="0" borderId="2" xfId="53" applyNumberFormat="1" applyFont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1" fontId="66" fillId="0" borderId="2" xfId="0" applyNumberFormat="1" applyFont="1" applyBorder="1" applyAlignment="1">
      <alignment horizontal="right" vertical="center" shrinkToFit="1"/>
    </xf>
    <xf numFmtId="0" fontId="67" fillId="0" borderId="2" xfId="0" applyFont="1" applyBorder="1" applyAlignment="1">
      <alignment horizontal="center" vertical="center"/>
    </xf>
    <xf numFmtId="0" fontId="67" fillId="0" borderId="2" xfId="0" applyFont="1" applyBorder="1" applyAlignment="1">
      <alignment horizontal="center" vertical="center" wrapText="1"/>
    </xf>
    <xf numFmtId="0" fontId="67" fillId="0" borderId="2" xfId="0" applyFont="1" applyBorder="1" applyAlignment="1">
      <alignment vertical="center" wrapText="1"/>
    </xf>
    <xf numFmtId="2" fontId="66" fillId="0" borderId="2" xfId="0" applyNumberFormat="1" applyFont="1" applyBorder="1" applyAlignment="1">
      <alignment vertical="center" shrinkToFit="1"/>
    </xf>
    <xf numFmtId="0" fontId="0" fillId="0" borderId="2" xfId="0" applyBorder="1" applyAlignment="1">
      <alignment shrinkToFit="1"/>
    </xf>
    <xf numFmtId="188" fontId="51" fillId="0" borderId="2" xfId="53" applyNumberFormat="1" applyFont="1" applyBorder="1" applyAlignment="1">
      <alignment shrinkToFit="1"/>
    </xf>
    <xf numFmtId="0" fontId="67" fillId="43" borderId="2" xfId="0" applyFont="1" applyFill="1" applyBorder="1" applyAlignment="1">
      <alignment horizontal="center" vertical="center"/>
    </xf>
    <xf numFmtId="3" fontId="67" fillId="43" borderId="2" xfId="0" applyNumberFormat="1" applyFont="1" applyFill="1" applyBorder="1" applyAlignment="1">
      <alignment horizontal="center" vertical="center"/>
    </xf>
    <xf numFmtId="0" fontId="61" fillId="43" borderId="2" xfId="0" applyFont="1" applyFill="1" applyBorder="1" applyAlignment="1">
      <alignment vertical="center"/>
    </xf>
    <xf numFmtId="188" fontId="50" fillId="43" borderId="2" xfId="53" applyNumberFormat="1" applyFont="1" applyFill="1" applyBorder="1" applyAlignment="1">
      <alignment horizontal="center" vertical="center" shrinkToFit="1"/>
    </xf>
    <xf numFmtId="3" fontId="50" fillId="43" borderId="2" xfId="0" applyNumberFormat="1" applyFont="1" applyFill="1" applyBorder="1" applyAlignment="1">
      <alignment horizontal="center" vertical="center" shrinkToFit="1"/>
    </xf>
    <xf numFmtId="3" fontId="66" fillId="43" borderId="2" xfId="0" applyNumberFormat="1" applyFont="1" applyFill="1" applyBorder="1" applyAlignment="1">
      <alignment horizontal="center" vertical="center" shrinkToFit="1"/>
    </xf>
    <xf numFmtId="43" fontId="66" fillId="43" borderId="2" xfId="53" applyFont="1" applyFill="1" applyBorder="1" applyAlignment="1">
      <alignment horizontal="center" vertical="center" shrinkToFit="1"/>
    </xf>
    <xf numFmtId="0" fontId="61" fillId="43" borderId="2" xfId="0" applyFont="1" applyFill="1" applyBorder="1" applyAlignment="1">
      <alignment horizontal="left" vertical="center"/>
    </xf>
    <xf numFmtId="188" fontId="61" fillId="43" borderId="2" xfId="53" applyNumberFormat="1" applyFont="1" applyFill="1" applyBorder="1" applyAlignment="1">
      <alignment horizontal="center" vertical="center" shrinkToFit="1"/>
    </xf>
    <xf numFmtId="0" fontId="0" fillId="0" borderId="0" xfId="0" applyAlignment="1">
      <alignment shrinkToFit="1"/>
    </xf>
    <xf numFmtId="0" fontId="50" fillId="0" borderId="26" xfId="0" applyFont="1" applyBorder="1" applyAlignment="1">
      <alignment vertical="center"/>
    </xf>
    <xf numFmtId="0" fontId="50" fillId="0" borderId="1" xfId="0" applyFont="1" applyBorder="1" applyAlignment="1">
      <alignment vertical="center"/>
    </xf>
    <xf numFmtId="0" fontId="50" fillId="0" borderId="1" xfId="0" applyFont="1" applyBorder="1" applyAlignment="1">
      <alignment vertical="center" wrapText="1"/>
    </xf>
    <xf numFmtId="0" fontId="50" fillId="0" borderId="27" xfId="0" applyFont="1" applyBorder="1" applyAlignment="1">
      <alignment horizontal="right" vertical="center" wrapText="1"/>
    </xf>
    <xf numFmtId="0" fontId="50" fillId="0" borderId="28" xfId="0" applyFont="1" applyBorder="1" applyAlignment="1">
      <alignment vertical="center" wrapText="1"/>
    </xf>
    <xf numFmtId="0" fontId="51" fillId="0" borderId="2" xfId="0" applyFont="1" applyBorder="1" applyAlignment="1">
      <alignment vertical="center" wrapText="1"/>
    </xf>
    <xf numFmtId="0" fontId="50" fillId="0" borderId="2" xfId="0" applyFont="1" applyBorder="1" applyAlignment="1">
      <alignment vertical="center" wrapText="1"/>
    </xf>
    <xf numFmtId="0" fontId="50" fillId="0" borderId="29" xfId="0" applyFont="1" applyBorder="1" applyAlignment="1">
      <alignment horizontal="center" vertical="center" wrapText="1"/>
    </xf>
    <xf numFmtId="0" fontId="50" fillId="0" borderId="30" xfId="0" applyFont="1" applyBorder="1" applyAlignment="1">
      <alignment horizontal="center" vertical="center" wrapText="1"/>
    </xf>
    <xf numFmtId="0" fontId="50" fillId="0" borderId="31" xfId="0" applyFont="1" applyBorder="1" applyAlignment="1">
      <alignment vertical="center" wrapText="1"/>
    </xf>
    <xf numFmtId="0" fontId="0" fillId="0" borderId="30" xfId="0" applyBorder="1" applyAlignment="1">
      <alignment vertical="top" wrapText="1"/>
    </xf>
    <xf numFmtId="0" fontId="51" fillId="0" borderId="32" xfId="0" applyFont="1" applyBorder="1" applyAlignment="1">
      <alignment vertical="center" wrapText="1"/>
    </xf>
    <xf numFmtId="188" fontId="50" fillId="0" borderId="2" xfId="53" applyNumberFormat="1" applyFont="1" applyBorder="1" applyAlignment="1">
      <alignment vertical="center" wrapText="1"/>
    </xf>
    <xf numFmtId="188" fontId="16" fillId="0" borderId="2" xfId="53" applyNumberFormat="1" applyFont="1" applyBorder="1"/>
    <xf numFmtId="0" fontId="50" fillId="0" borderId="32" xfId="0" applyFont="1" applyBorder="1" applyAlignment="1">
      <alignment vertical="center" wrapText="1"/>
    </xf>
    <xf numFmtId="0" fontId="50" fillId="0" borderId="25" xfId="0" applyFont="1" applyBorder="1" applyAlignment="1">
      <alignment horizontal="center" vertical="center" wrapText="1"/>
    </xf>
    <xf numFmtId="0" fontId="50" fillId="0" borderId="24" xfId="0" applyFont="1" applyBorder="1" applyAlignment="1">
      <alignment vertical="center" wrapText="1"/>
    </xf>
    <xf numFmtId="0" fontId="51" fillId="0" borderId="25" xfId="0" applyFont="1" applyBorder="1" applyAlignment="1">
      <alignment horizontal="center" vertical="center" wrapText="1"/>
    </xf>
    <xf numFmtId="0" fontId="66" fillId="0" borderId="25" xfId="0" applyFont="1" applyBorder="1" applyAlignment="1">
      <alignment horizontal="center" vertical="center" wrapText="1"/>
    </xf>
    <xf numFmtId="0" fontId="50" fillId="0" borderId="0" xfId="0" applyFont="1" applyAlignment="1">
      <alignment vertical="center" wrapText="1"/>
    </xf>
    <xf numFmtId="188" fontId="0" fillId="0" borderId="0" xfId="0" applyNumberFormat="1"/>
    <xf numFmtId="187" fontId="0" fillId="0" borderId="0" xfId="0" applyNumberFormat="1"/>
    <xf numFmtId="1" fontId="0" fillId="0" borderId="0" xfId="0" applyNumberFormat="1"/>
    <xf numFmtId="0" fontId="4" fillId="44" borderId="2" xfId="44" applyFont="1" applyFill="1" applyBorder="1" applyAlignment="1">
      <alignment horizontal="center" shrinkToFit="1"/>
    </xf>
    <xf numFmtId="0" fontId="4" fillId="45" borderId="2" xfId="44" applyFont="1" applyFill="1" applyBorder="1" applyAlignment="1">
      <alignment horizontal="center" shrinkToFit="1"/>
    </xf>
    <xf numFmtId="0" fontId="4" fillId="35" borderId="2" xfId="44" applyFont="1" applyFill="1" applyBorder="1" applyAlignment="1">
      <alignment horizontal="center" shrinkToFit="1"/>
    </xf>
    <xf numFmtId="0" fontId="54" fillId="44" borderId="2" xfId="44" applyFont="1" applyFill="1" applyBorder="1" applyAlignment="1">
      <alignment horizontal="center" shrinkToFit="1"/>
    </xf>
    <xf numFmtId="0" fontId="54" fillId="46" borderId="2" xfId="44" applyFont="1" applyFill="1" applyBorder="1" applyAlignment="1">
      <alignment horizontal="center" shrinkToFit="1"/>
    </xf>
    <xf numFmtId="0" fontId="4" fillId="44" borderId="4" xfId="44" applyFont="1" applyFill="1" applyBorder="1" applyAlignment="1">
      <alignment horizontal="center" shrinkToFit="1"/>
    </xf>
    <xf numFmtId="0" fontId="4" fillId="33" borderId="10" xfId="44" applyFont="1" applyFill="1" applyBorder="1" applyAlignment="1">
      <alignment horizontal="center" vertical="center" shrinkToFit="1"/>
    </xf>
    <xf numFmtId="0" fontId="4" fillId="47" borderId="2" xfId="44" applyFont="1" applyFill="1" applyBorder="1" applyAlignment="1">
      <alignment horizontal="center" shrinkToFit="1"/>
    </xf>
    <xf numFmtId="0" fontId="4" fillId="0" borderId="2" xfId="44" applyFont="1" applyBorder="1" applyAlignment="1">
      <alignment horizontal="center" shrinkToFit="1"/>
    </xf>
    <xf numFmtId="0" fontId="52" fillId="0" borderId="2" xfId="0" applyFont="1" applyBorder="1" applyAlignment="1">
      <alignment shrinkToFit="1"/>
    </xf>
    <xf numFmtId="0" fontId="59" fillId="0" borderId="2" xfId="0" applyFont="1" applyBorder="1"/>
    <xf numFmtId="0" fontId="52" fillId="0" borderId="0" xfId="0" applyFont="1" applyAlignment="1">
      <alignment shrinkToFit="1"/>
    </xf>
    <xf numFmtId="0" fontId="4" fillId="48" borderId="2" xfId="44" applyFont="1" applyFill="1" applyBorder="1" applyAlignment="1">
      <alignment horizontal="center" shrinkToFit="1"/>
    </xf>
    <xf numFmtId="0" fontId="52" fillId="49" borderId="2" xfId="0" applyFont="1" applyFill="1" applyBorder="1"/>
    <xf numFmtId="0" fontId="52" fillId="49" borderId="2" xfId="0" applyFont="1" applyFill="1" applyBorder="1" applyAlignment="1">
      <alignment shrinkToFit="1"/>
    </xf>
    <xf numFmtId="0" fontId="52" fillId="49" borderId="0" xfId="0" applyFont="1" applyFill="1"/>
    <xf numFmtId="0" fontId="4" fillId="50" borderId="2" xfId="44" applyFont="1" applyFill="1" applyBorder="1" applyAlignment="1">
      <alignment horizontal="center" shrinkToFit="1"/>
    </xf>
    <xf numFmtId="0" fontId="59" fillId="50" borderId="2" xfId="44" applyFont="1" applyFill="1" applyBorder="1" applyAlignment="1">
      <alignment horizontal="center" shrinkToFit="1"/>
    </xf>
    <xf numFmtId="0" fontId="59" fillId="0" borderId="2" xfId="0" applyFont="1" applyBorder="1" applyAlignment="1">
      <alignment shrinkToFit="1"/>
    </xf>
    <xf numFmtId="0" fontId="59" fillId="44" borderId="2" xfId="44" applyFont="1" applyFill="1" applyBorder="1" applyAlignment="1">
      <alignment horizontal="center" shrinkToFit="1"/>
    </xf>
    <xf numFmtId="0" fontId="59" fillId="45" borderId="2" xfId="44" applyFont="1" applyFill="1" applyBorder="1" applyAlignment="1">
      <alignment horizontal="center" shrinkToFit="1"/>
    </xf>
    <xf numFmtId="0" fontId="59" fillId="38" borderId="2" xfId="44" applyFont="1" applyFill="1" applyBorder="1" applyAlignment="1">
      <alignment horizontal="center" shrinkToFit="1"/>
    </xf>
    <xf numFmtId="0" fontId="59" fillId="35" borderId="2" xfId="44" applyFont="1" applyFill="1" applyBorder="1" applyAlignment="1">
      <alignment horizontal="center" shrinkToFit="1"/>
    </xf>
    <xf numFmtId="0" fontId="58" fillId="44" borderId="2" xfId="44" applyFont="1" applyFill="1" applyBorder="1" applyAlignment="1">
      <alignment horizontal="center" shrinkToFit="1"/>
    </xf>
    <xf numFmtId="0" fontId="58" fillId="46" borderId="2" xfId="44" applyFont="1" applyFill="1" applyBorder="1" applyAlignment="1">
      <alignment horizontal="center" shrinkToFit="1"/>
    </xf>
    <xf numFmtId="0" fontId="59" fillId="44" borderId="4" xfId="44" applyFont="1" applyFill="1" applyBorder="1" applyAlignment="1">
      <alignment horizontal="center" shrinkToFit="1"/>
    </xf>
    <xf numFmtId="0" fontId="59" fillId="33" borderId="10" xfId="44" applyFont="1" applyFill="1" applyBorder="1" applyAlignment="1">
      <alignment horizontal="center" vertical="center" shrinkToFit="1"/>
    </xf>
    <xf numFmtId="0" fontId="59" fillId="47" borderId="10" xfId="44" applyFont="1" applyFill="1" applyBorder="1" applyAlignment="1">
      <alignment horizontal="center" vertical="center" shrinkToFit="1"/>
    </xf>
    <xf numFmtId="0" fontId="59" fillId="47" borderId="2" xfId="44" applyFont="1" applyFill="1" applyBorder="1" applyAlignment="1">
      <alignment horizontal="center" shrinkToFit="1"/>
    </xf>
    <xf numFmtId="0" fontId="59" fillId="0" borderId="2" xfId="44" applyFont="1" applyBorder="1" applyAlignment="1">
      <alignment horizontal="center" shrinkToFit="1"/>
    </xf>
    <xf numFmtId="0" fontId="59" fillId="48" borderId="2" xfId="44" applyFont="1" applyFill="1" applyBorder="1" applyAlignment="1">
      <alignment horizontal="center" shrinkToFit="1"/>
    </xf>
    <xf numFmtId="0" fontId="59" fillId="50" borderId="2" xfId="0" applyFont="1" applyFill="1" applyBorder="1"/>
    <xf numFmtId="0" fontId="59" fillId="0" borderId="2" xfId="46" applyFont="1" applyBorder="1" applyAlignment="1">
      <alignment horizontal="left" vertical="center" shrinkToFit="1"/>
    </xf>
    <xf numFmtId="0" fontId="59" fillId="0" borderId="2" xfId="46" applyFont="1" applyBorder="1" applyAlignment="1">
      <alignment vertical="center" shrinkToFit="1"/>
    </xf>
    <xf numFmtId="0" fontId="59" fillId="0" borderId="2" xfId="46" applyFont="1" applyBorder="1" applyAlignment="1">
      <alignment horizontal="center" vertical="center" shrinkToFit="1"/>
    </xf>
    <xf numFmtId="0" fontId="59" fillId="48" borderId="2" xfId="0" applyFont="1" applyFill="1" applyBorder="1"/>
    <xf numFmtId="0" fontId="59" fillId="48" borderId="2" xfId="46" applyFont="1" applyFill="1" applyBorder="1" applyAlignment="1">
      <alignment horizontal="left" vertical="center" shrinkToFit="1"/>
    </xf>
    <xf numFmtId="0" fontId="59" fillId="48" borderId="2" xfId="46" applyFont="1" applyFill="1" applyBorder="1" applyAlignment="1">
      <alignment vertical="center" shrinkToFit="1"/>
    </xf>
    <xf numFmtId="0" fontId="59" fillId="48" borderId="2" xfId="46" applyFont="1" applyFill="1" applyBorder="1" applyAlignment="1">
      <alignment horizontal="center" vertical="center" shrinkToFit="1"/>
    </xf>
    <xf numFmtId="0" fontId="59" fillId="48" borderId="2" xfId="46" applyFont="1" applyFill="1" applyBorder="1" applyAlignment="1">
      <alignment horizontal="right" vertical="center" shrinkToFit="1"/>
    </xf>
    <xf numFmtId="3" fontId="56" fillId="0" borderId="2" xfId="0" applyNumberFormat="1" applyFont="1" applyBorder="1" applyAlignment="1">
      <alignment horizontal="center" vertical="center" shrinkToFit="1"/>
    </xf>
    <xf numFmtId="0" fontId="59" fillId="0" borderId="0" xfId="0" applyFont="1"/>
    <xf numFmtId="0" fontId="59" fillId="0" borderId="0" xfId="0" applyFont="1" applyAlignment="1">
      <alignment shrinkToFit="1"/>
    </xf>
    <xf numFmtId="0" fontId="4" fillId="47" borderId="10" xfId="44" applyFont="1" applyFill="1" applyBorder="1" applyAlignment="1">
      <alignment horizontal="left" vertical="center" shrinkToFit="1"/>
    </xf>
    <xf numFmtId="3" fontId="5" fillId="0" borderId="2" xfId="0" applyNumberFormat="1" applyFont="1" applyBorder="1" applyAlignment="1">
      <alignment horizontal="center" vertical="center" shrinkToFit="1"/>
    </xf>
    <xf numFmtId="0" fontId="4" fillId="49" borderId="10" xfId="44" applyFont="1" applyFill="1" applyBorder="1" applyAlignment="1">
      <alignment horizontal="center" vertical="center" shrinkToFit="1"/>
    </xf>
    <xf numFmtId="0" fontId="59" fillId="49" borderId="2" xfId="0" applyFont="1" applyFill="1" applyBorder="1" applyAlignment="1">
      <alignment shrinkToFit="1"/>
    </xf>
    <xf numFmtId="0" fontId="54" fillId="0" borderId="2" xfId="0" applyFont="1" applyBorder="1" applyAlignment="1">
      <alignment horizontal="center" vertical="center" shrinkToFit="1"/>
    </xf>
    <xf numFmtId="0" fontId="52" fillId="0" borderId="2" xfId="46" applyFont="1" applyBorder="1" applyAlignment="1">
      <alignment horizontal="left" vertical="center" shrinkToFit="1"/>
    </xf>
    <xf numFmtId="189" fontId="52" fillId="0" borderId="2" xfId="53" applyNumberFormat="1" applyFont="1" applyFill="1" applyBorder="1" applyAlignment="1">
      <alignment horizontal="center" shrinkToFit="1"/>
    </xf>
    <xf numFmtId="189" fontId="54" fillId="0" borderId="2" xfId="53" applyNumberFormat="1" applyFont="1" applyFill="1" applyBorder="1" applyAlignment="1">
      <alignment horizontal="center" shrinkToFit="1"/>
    </xf>
    <xf numFmtId="189" fontId="52" fillId="0" borderId="4" xfId="53" applyNumberFormat="1" applyFont="1" applyFill="1" applyBorder="1" applyAlignment="1">
      <alignment horizontal="center" shrinkToFit="1"/>
    </xf>
    <xf numFmtId="189" fontId="52" fillId="0" borderId="10" xfId="53" applyNumberFormat="1" applyFont="1" applyFill="1" applyBorder="1" applyAlignment="1">
      <alignment horizontal="center" vertical="center" shrinkToFit="1"/>
    </xf>
    <xf numFmtId="189" fontId="52" fillId="0" borderId="2" xfId="53" applyNumberFormat="1" applyFont="1" applyFill="1" applyBorder="1"/>
    <xf numFmtId="189" fontId="52" fillId="0" borderId="2" xfId="53" applyNumberFormat="1" applyFont="1" applyFill="1" applyBorder="1" applyAlignment="1">
      <alignment shrinkToFit="1"/>
    </xf>
    <xf numFmtId="189" fontId="52" fillId="0" borderId="2" xfId="53" applyNumberFormat="1" applyFont="1" applyFill="1" applyBorder="1" applyAlignment="1">
      <alignment horizontal="left" vertical="center" shrinkToFit="1"/>
    </xf>
    <xf numFmtId="189" fontId="52" fillId="0" borderId="2" xfId="53" applyNumberFormat="1" applyFont="1" applyFill="1" applyBorder="1" applyAlignment="1">
      <alignment vertical="center" shrinkToFit="1"/>
    </xf>
    <xf numFmtId="189" fontId="52" fillId="0" borderId="2" xfId="53" applyNumberFormat="1" applyFont="1" applyFill="1" applyBorder="1" applyAlignment="1">
      <alignment horizontal="right" vertical="center" shrinkToFit="1"/>
    </xf>
    <xf numFmtId="189" fontId="52" fillId="0" borderId="0" xfId="53" applyNumberFormat="1" applyFont="1" applyFill="1"/>
    <xf numFmtId="189" fontId="52" fillId="0" borderId="0" xfId="53" applyNumberFormat="1" applyFont="1" applyFill="1" applyAlignment="1">
      <alignment shrinkToFit="1"/>
    </xf>
    <xf numFmtId="0" fontId="52" fillId="49" borderId="0" xfId="0" applyFont="1" applyFill="1" applyAlignment="1">
      <alignment shrinkToFit="1"/>
    </xf>
    <xf numFmtId="189" fontId="52" fillId="0" borderId="4" xfId="53" applyNumberFormat="1" applyFont="1" applyFill="1" applyBorder="1" applyAlignment="1">
      <alignment horizontal="center" vertical="center" shrinkToFit="1"/>
    </xf>
    <xf numFmtId="0" fontId="52" fillId="0" borderId="2" xfId="0" applyFont="1" applyBorder="1" applyAlignment="1">
      <alignment horizontal="center" shrinkToFit="1"/>
    </xf>
    <xf numFmtId="189" fontId="52" fillId="0" borderId="2" xfId="53" applyNumberFormat="1" applyFont="1" applyFill="1" applyBorder="1" applyAlignment="1">
      <alignment horizontal="left"/>
    </xf>
    <xf numFmtId="189" fontId="52" fillId="0" borderId="2" xfId="53" applyNumberFormat="1" applyFont="1" applyFill="1" applyBorder="1" applyAlignment="1">
      <alignment horizontal="left" vertical="center"/>
    </xf>
    <xf numFmtId="189" fontId="52" fillId="0" borderId="2" xfId="53" applyNumberFormat="1" applyFont="1" applyFill="1" applyBorder="1" applyAlignment="1"/>
    <xf numFmtId="0" fontId="4" fillId="0" borderId="10" xfId="44" applyFont="1" applyBorder="1" applyAlignment="1">
      <alignment horizontal="center" vertical="center" shrinkToFit="1"/>
    </xf>
    <xf numFmtId="0" fontId="4" fillId="0" borderId="10" xfId="44" applyFont="1" applyBorder="1" applyAlignment="1">
      <alignment horizontal="left" vertical="center" shrinkToFit="1"/>
    </xf>
    <xf numFmtId="189" fontId="52" fillId="51" borderId="2" xfId="53" applyNumberFormat="1" applyFont="1" applyFill="1" applyBorder="1" applyAlignment="1">
      <alignment horizontal="center" shrinkToFit="1"/>
    </xf>
    <xf numFmtId="189" fontId="52" fillId="39" borderId="2" xfId="53" applyNumberFormat="1" applyFont="1" applyFill="1" applyBorder="1" applyAlignment="1">
      <alignment horizontal="center" shrinkToFit="1"/>
    </xf>
    <xf numFmtId="189" fontId="52" fillId="38" borderId="2" xfId="53" applyNumberFormat="1" applyFont="1" applyFill="1" applyBorder="1" applyAlignment="1">
      <alignment horizontal="center" shrinkToFit="1"/>
    </xf>
    <xf numFmtId="189" fontId="52" fillId="51" borderId="10" xfId="53" applyNumberFormat="1" applyFont="1" applyFill="1" applyBorder="1" applyAlignment="1">
      <alignment horizontal="center" vertical="center" shrinkToFit="1"/>
    </xf>
    <xf numFmtId="0" fontId="52" fillId="51" borderId="10" xfId="44" applyFont="1" applyFill="1" applyBorder="1" applyAlignment="1">
      <alignment horizontal="center" vertical="center" shrinkToFit="1"/>
    </xf>
    <xf numFmtId="189" fontId="52" fillId="47" borderId="2" xfId="53" applyNumberFormat="1" applyFont="1" applyFill="1" applyBorder="1" applyAlignment="1">
      <alignment horizontal="center" shrinkToFit="1"/>
    </xf>
    <xf numFmtId="189" fontId="52" fillId="52" borderId="2" xfId="53" applyNumberFormat="1" applyFont="1" applyFill="1" applyBorder="1" applyAlignment="1">
      <alignment horizontal="center" shrinkToFit="1"/>
    </xf>
    <xf numFmtId="189" fontId="52" fillId="39" borderId="2" xfId="53" applyNumberFormat="1" applyFont="1" applyFill="1" applyBorder="1"/>
    <xf numFmtId="189" fontId="52" fillId="39" borderId="2" xfId="53" applyNumberFormat="1" applyFont="1" applyFill="1" applyBorder="1" applyAlignment="1">
      <alignment horizontal="left" vertical="center" shrinkToFit="1"/>
    </xf>
    <xf numFmtId="189" fontId="52" fillId="39" borderId="2" xfId="53" applyNumberFormat="1" applyFont="1" applyFill="1" applyBorder="1" applyAlignment="1">
      <alignment vertical="center" shrinkToFit="1"/>
    </xf>
    <xf numFmtId="189" fontId="52" fillId="39" borderId="2" xfId="53" applyNumberFormat="1" applyFont="1" applyFill="1" applyBorder="1" applyAlignment="1">
      <alignment horizontal="right" vertical="center" shrinkToFit="1"/>
    </xf>
    <xf numFmtId="189" fontId="52" fillId="47" borderId="2" xfId="53" applyNumberFormat="1" applyFont="1" applyFill="1" applyBorder="1"/>
    <xf numFmtId="189" fontId="52" fillId="38" borderId="2" xfId="53" applyNumberFormat="1" applyFont="1" applyFill="1" applyBorder="1" applyAlignment="1">
      <alignment horizontal="left" vertical="center" shrinkToFit="1"/>
    </xf>
    <xf numFmtId="189" fontId="52" fillId="38" borderId="2" xfId="53" applyNumberFormat="1" applyFont="1" applyFill="1" applyBorder="1"/>
    <xf numFmtId="189" fontId="52" fillId="38" borderId="2" xfId="53" applyNumberFormat="1" applyFont="1" applyFill="1" applyBorder="1" applyAlignment="1">
      <alignment vertical="center" shrinkToFit="1"/>
    </xf>
    <xf numFmtId="189" fontId="52" fillId="38" borderId="2" xfId="53" applyNumberFormat="1" applyFont="1" applyFill="1" applyBorder="1" applyAlignment="1">
      <alignment horizontal="right" vertical="center" shrinkToFit="1"/>
    </xf>
    <xf numFmtId="189" fontId="52" fillId="38" borderId="2" xfId="53" applyNumberFormat="1" applyFont="1" applyFill="1" applyBorder="1" applyAlignment="1">
      <alignment shrinkToFit="1"/>
    </xf>
    <xf numFmtId="0" fontId="52" fillId="39" borderId="2" xfId="0" applyFont="1" applyFill="1" applyBorder="1" applyAlignment="1">
      <alignment horizontal="center"/>
    </xf>
    <xf numFmtId="0" fontId="52" fillId="47" borderId="2" xfId="0" applyFont="1" applyFill="1" applyBorder="1" applyAlignment="1">
      <alignment horizontal="center"/>
    </xf>
    <xf numFmtId="0" fontId="52" fillId="38" borderId="2" xfId="46" applyFont="1" applyFill="1" applyBorder="1" applyAlignment="1">
      <alignment horizontal="center" vertical="center" shrinkToFit="1"/>
    </xf>
    <xf numFmtId="0" fontId="52" fillId="38" borderId="2" xfId="0" applyFont="1" applyFill="1" applyBorder="1" applyAlignment="1">
      <alignment horizontal="center"/>
    </xf>
    <xf numFmtId="189" fontId="52" fillId="52" borderId="2" xfId="53" applyNumberFormat="1" applyFont="1" applyFill="1" applyBorder="1" applyAlignment="1">
      <alignment shrinkToFit="1"/>
    </xf>
    <xf numFmtId="189" fontId="52" fillId="52" borderId="2" xfId="53" applyNumberFormat="1" applyFont="1" applyFill="1" applyBorder="1" applyAlignment="1">
      <alignment horizontal="center" vertical="center" shrinkToFit="1"/>
    </xf>
    <xf numFmtId="0" fontId="66" fillId="0" borderId="2" xfId="0" applyFont="1" applyBorder="1" applyAlignment="1">
      <alignment horizontal="left" vertical="center"/>
    </xf>
    <xf numFmtId="188" fontId="66" fillId="47" borderId="2" xfId="53" applyNumberFormat="1" applyFont="1" applyFill="1" applyBorder="1" applyAlignment="1">
      <alignment horizontal="center" vertical="center" shrinkToFit="1"/>
    </xf>
    <xf numFmtId="188" fontId="66" fillId="51" borderId="2" xfId="53" applyNumberFormat="1" applyFont="1" applyFill="1" applyBorder="1" applyAlignment="1">
      <alignment horizontal="center" vertical="center" shrinkToFit="1"/>
    </xf>
    <xf numFmtId="188" fontId="66" fillId="53" borderId="2" xfId="53" applyNumberFormat="1" applyFont="1" applyFill="1" applyBorder="1" applyAlignment="1">
      <alignment horizontal="center" vertical="center" shrinkToFit="1"/>
    </xf>
    <xf numFmtId="0" fontId="66" fillId="47" borderId="2" xfId="0" applyFont="1" applyFill="1" applyBorder="1" applyAlignment="1">
      <alignment horizontal="center" vertical="center"/>
    </xf>
    <xf numFmtId="188" fontId="66" fillId="46" borderId="2" xfId="53" applyNumberFormat="1" applyFont="1" applyFill="1" applyBorder="1" applyAlignment="1">
      <alignment horizontal="center" vertical="center" shrinkToFit="1"/>
    </xf>
    <xf numFmtId="0" fontId="66" fillId="46" borderId="2" xfId="0" applyFont="1" applyFill="1" applyBorder="1" applyAlignment="1">
      <alignment horizontal="center" vertical="center"/>
    </xf>
    <xf numFmtId="188" fontId="66" fillId="52" borderId="2" xfId="53" applyNumberFormat="1" applyFont="1" applyFill="1" applyBorder="1" applyAlignment="1">
      <alignment horizontal="center" vertical="center" shrinkToFit="1"/>
    </xf>
    <xf numFmtId="0" fontId="61" fillId="52" borderId="2" xfId="0" applyFont="1" applyFill="1" applyBorder="1" applyAlignment="1">
      <alignment horizontal="center" vertical="center"/>
    </xf>
    <xf numFmtId="0" fontId="61" fillId="51" borderId="2" xfId="0" applyFont="1" applyFill="1" applyBorder="1" applyAlignment="1">
      <alignment horizontal="center" vertical="center"/>
    </xf>
    <xf numFmtId="0" fontId="61" fillId="53" borderId="2" xfId="0" applyFont="1" applyFill="1" applyBorder="1" applyAlignment="1">
      <alignment horizontal="center" vertical="center"/>
    </xf>
    <xf numFmtId="0" fontId="66" fillId="0" borderId="0" xfId="0" applyFont="1" applyAlignment="1">
      <alignment vertical="center"/>
    </xf>
    <xf numFmtId="188" fontId="51" fillId="0" borderId="0" xfId="53" applyNumberFormat="1" applyFont="1" applyBorder="1" applyAlignment="1">
      <alignment shrinkToFit="1"/>
    </xf>
    <xf numFmtId="0" fontId="50" fillId="0" borderId="0" xfId="0" applyFont="1" applyAlignment="1">
      <alignment horizontal="center" vertical="center" shrinkToFit="1"/>
    </xf>
    <xf numFmtId="189" fontId="52" fillId="47" borderId="2" xfId="53" applyNumberFormat="1" applyFont="1" applyFill="1" applyBorder="1" applyAlignment="1">
      <alignment shrinkToFit="1"/>
    </xf>
    <xf numFmtId="189" fontId="59" fillId="0" borderId="2" xfId="53" applyNumberFormat="1" applyFont="1" applyFill="1" applyBorder="1" applyAlignment="1">
      <alignment horizontal="center" shrinkToFit="1"/>
    </xf>
    <xf numFmtId="0" fontId="59" fillId="0" borderId="10" xfId="44" applyFont="1" applyBorder="1" applyAlignment="1">
      <alignment horizontal="center" vertical="center" shrinkToFit="1"/>
    </xf>
    <xf numFmtId="0" fontId="59" fillId="0" borderId="10" xfId="44" applyFont="1" applyBorder="1" applyAlignment="1">
      <alignment horizontal="left" vertical="center" shrinkToFit="1"/>
    </xf>
    <xf numFmtId="189" fontId="59" fillId="0" borderId="2" xfId="53" applyNumberFormat="1" applyFont="1" applyFill="1" applyBorder="1"/>
    <xf numFmtId="189" fontId="59" fillId="0" borderId="2" xfId="53" applyNumberFormat="1" applyFont="1" applyFill="1" applyBorder="1" applyAlignment="1">
      <alignment shrinkToFit="1"/>
    </xf>
    <xf numFmtId="189" fontId="59" fillId="0" borderId="0" xfId="53" applyNumberFormat="1" applyFont="1" applyFill="1" applyAlignment="1">
      <alignment shrinkToFit="1"/>
    </xf>
    <xf numFmtId="189" fontId="59" fillId="0" borderId="0" xfId="53" applyNumberFormat="1" applyFont="1" applyFill="1"/>
    <xf numFmtId="0" fontId="59" fillId="51" borderId="10" xfId="44" applyFont="1" applyFill="1" applyBorder="1" applyAlignment="1">
      <alignment horizontal="center" vertical="center" shrinkToFit="1"/>
    </xf>
    <xf numFmtId="189" fontId="59" fillId="51" borderId="2" xfId="53" applyNumberFormat="1" applyFont="1" applyFill="1" applyBorder="1" applyAlignment="1">
      <alignment horizontal="center" shrinkToFit="1"/>
    </xf>
    <xf numFmtId="0" fontId="59" fillId="47" borderId="2" xfId="0" applyFont="1" applyFill="1" applyBorder="1" applyAlignment="1">
      <alignment horizontal="center"/>
    </xf>
    <xf numFmtId="189" fontId="59" fillId="47" borderId="2" xfId="53" applyNumberFormat="1" applyFont="1" applyFill="1" applyBorder="1" applyAlignment="1">
      <alignment horizontal="center" shrinkToFit="1"/>
    </xf>
    <xf numFmtId="189" fontId="59" fillId="47" borderId="2" xfId="53" applyNumberFormat="1" applyFont="1" applyFill="1" applyBorder="1"/>
    <xf numFmtId="0" fontId="59" fillId="39" borderId="2" xfId="0" applyFont="1" applyFill="1" applyBorder="1" applyAlignment="1">
      <alignment horizontal="center"/>
    </xf>
    <xf numFmtId="189" fontId="59" fillId="39" borderId="2" xfId="53" applyNumberFormat="1" applyFont="1" applyFill="1" applyBorder="1" applyAlignment="1">
      <alignment horizontal="right" vertical="center" shrinkToFit="1"/>
    </xf>
    <xf numFmtId="189" fontId="59" fillId="39" borderId="2" xfId="53" applyNumberFormat="1" applyFont="1" applyFill="1" applyBorder="1" applyAlignment="1">
      <alignment horizontal="center" shrinkToFit="1"/>
    </xf>
    <xf numFmtId="0" fontId="59" fillId="38" borderId="2" xfId="46" applyFont="1" applyFill="1" applyBorder="1" applyAlignment="1">
      <alignment horizontal="center" vertical="center" shrinkToFit="1"/>
    </xf>
    <xf numFmtId="189" fontId="59" fillId="38" borderId="2" xfId="53" applyNumberFormat="1" applyFont="1" applyFill="1" applyBorder="1" applyAlignment="1">
      <alignment horizontal="right" vertical="center" shrinkToFit="1"/>
    </xf>
    <xf numFmtId="189" fontId="59" fillId="38" borderId="2" xfId="53" applyNumberFormat="1" applyFont="1" applyFill="1" applyBorder="1" applyAlignment="1">
      <alignment horizontal="center" shrinkToFit="1"/>
    </xf>
    <xf numFmtId="189" fontId="59" fillId="0" borderId="2" xfId="53" applyNumberFormat="1" applyFont="1" applyFill="1" applyBorder="1" applyAlignment="1">
      <alignment horizontal="right" vertical="center" shrinkToFit="1"/>
    </xf>
    <xf numFmtId="0" fontId="59" fillId="38" borderId="2" xfId="0" applyFont="1" applyFill="1" applyBorder="1" applyAlignment="1">
      <alignment horizontal="center"/>
    </xf>
    <xf numFmtId="189" fontId="59" fillId="38" borderId="2" xfId="53" applyNumberFormat="1" applyFont="1" applyFill="1" applyBorder="1" applyAlignment="1">
      <alignment shrinkToFit="1"/>
    </xf>
    <xf numFmtId="189" fontId="59" fillId="52" borderId="2" xfId="53" applyNumberFormat="1" applyFont="1" applyFill="1" applyBorder="1" applyAlignment="1">
      <alignment horizontal="center" shrinkToFit="1"/>
    </xf>
    <xf numFmtId="189" fontId="59" fillId="52" borderId="2" xfId="53" applyNumberFormat="1" applyFont="1" applyFill="1" applyBorder="1" applyAlignment="1">
      <alignment shrinkToFit="1"/>
    </xf>
    <xf numFmtId="0" fontId="50" fillId="0" borderId="1" xfId="0" applyFont="1" applyBorder="1" applyAlignment="1">
      <alignment vertical="center" shrinkToFit="1"/>
    </xf>
    <xf numFmtId="0" fontId="50" fillId="0" borderId="33" xfId="0" applyFont="1" applyBorder="1" applyAlignment="1">
      <alignment vertical="center" shrinkToFit="1"/>
    </xf>
    <xf numFmtId="0" fontId="57" fillId="0" borderId="0" xfId="0" applyFont="1" applyAlignment="1">
      <alignment vertical="center"/>
    </xf>
    <xf numFmtId="0" fontId="50" fillId="0" borderId="2" xfId="0" applyFont="1" applyBorder="1" applyAlignment="1">
      <alignment vertical="center" shrinkToFit="1"/>
    </xf>
    <xf numFmtId="0" fontId="61" fillId="47" borderId="2" xfId="0" applyFont="1" applyFill="1" applyBorder="1" applyAlignment="1">
      <alignment horizontal="center" vertical="center"/>
    </xf>
    <xf numFmtId="189" fontId="52" fillId="0" borderId="2" xfId="53" applyNumberFormat="1" applyFont="1" applyFill="1" applyBorder="1" applyAlignment="1">
      <alignment horizontal="center"/>
    </xf>
    <xf numFmtId="189" fontId="52" fillId="39" borderId="2" xfId="53" applyNumberFormat="1" applyFont="1" applyFill="1" applyBorder="1" applyAlignment="1">
      <alignment horizontal="center" vertical="center" shrinkToFit="1"/>
    </xf>
    <xf numFmtId="189" fontId="52" fillId="38" borderId="2" xfId="53" applyNumberFormat="1" applyFont="1" applyFill="1" applyBorder="1" applyAlignment="1">
      <alignment horizontal="center" vertical="center" shrinkToFit="1"/>
    </xf>
    <xf numFmtId="0" fontId="66" fillId="0" borderId="2" xfId="0" applyFont="1" applyBorder="1" applyAlignment="1">
      <alignment horizontal="center" vertical="center"/>
    </xf>
    <xf numFmtId="0" fontId="66" fillId="0" borderId="2" xfId="0" applyFont="1" applyBorder="1" applyAlignment="1">
      <alignment horizontal="center" vertical="center" wrapText="1"/>
    </xf>
    <xf numFmtId="188" fontId="66" fillId="41" borderId="3" xfId="53" applyNumberFormat="1" applyFont="1" applyFill="1" applyBorder="1" applyAlignment="1">
      <alignment horizontal="center" vertical="center" shrinkToFit="1"/>
    </xf>
    <xf numFmtId="188" fontId="66" fillId="41" borderId="17" xfId="53" applyNumberFormat="1" applyFont="1" applyFill="1" applyBorder="1" applyAlignment="1">
      <alignment horizontal="center" vertical="center" shrinkToFit="1"/>
    </xf>
    <xf numFmtId="188" fontId="66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shrinkToFit="1"/>
    </xf>
    <xf numFmtId="0" fontId="50" fillId="0" borderId="0" xfId="0" applyFont="1" applyAlignment="1">
      <alignment vertical="center" shrinkToFit="1"/>
    </xf>
    <xf numFmtId="0" fontId="50" fillId="0" borderId="2" xfId="0" applyFont="1" applyBorder="1" applyAlignment="1">
      <alignment horizontal="left" vertical="top" wrapText="1"/>
    </xf>
    <xf numFmtId="0" fontId="51" fillId="0" borderId="2" xfId="0" applyFont="1" applyBorder="1" applyAlignment="1">
      <alignment horizontal="center" vertical="center" wrapText="1"/>
    </xf>
    <xf numFmtId="3" fontId="51" fillId="0" borderId="0" xfId="0" applyNumberFormat="1" applyFont="1" applyAlignment="1">
      <alignment horizontal="center" vertical="center" shrinkToFit="1"/>
    </xf>
    <xf numFmtId="0" fontId="51" fillId="0" borderId="2" xfId="0" applyFont="1" applyBorder="1" applyAlignment="1">
      <alignment horizontal="left" vertical="center" wrapText="1"/>
    </xf>
    <xf numFmtId="0" fontId="50" fillId="0" borderId="2" xfId="0" applyFont="1" applyBorder="1" applyAlignment="1">
      <alignment horizontal="center" vertical="top" wrapText="1"/>
    </xf>
    <xf numFmtId="3" fontId="50" fillId="0" borderId="2" xfId="0" applyNumberFormat="1" applyFont="1" applyBorder="1" applyAlignment="1">
      <alignment horizontal="center" vertical="center" shrinkToFit="1"/>
    </xf>
    <xf numFmtId="0" fontId="65" fillId="0" borderId="2" xfId="0" applyFont="1" applyBorder="1" applyAlignment="1">
      <alignment horizontal="center" vertical="center" shrinkToFit="1"/>
    </xf>
    <xf numFmtId="0" fontId="4" fillId="33" borderId="2" xfId="44" applyFont="1" applyFill="1" applyBorder="1" applyAlignment="1">
      <alignment horizontal="center" vertical="center" shrinkToFit="1"/>
    </xf>
    <xf numFmtId="0" fontId="4" fillId="47" borderId="2" xfId="44" applyFont="1" applyFill="1" applyBorder="1" applyAlignment="1">
      <alignment horizontal="left" vertical="center" shrinkToFit="1"/>
    </xf>
    <xf numFmtId="0" fontId="51" fillId="0" borderId="3" xfId="45" applyFont="1" applyBorder="1" applyAlignment="1">
      <alignment horizontal="center" vertical="center" shrinkToFit="1"/>
    </xf>
    <xf numFmtId="0" fontId="69" fillId="0" borderId="3" xfId="45" applyFont="1" applyBorder="1" applyAlignment="1">
      <alignment vertical="center" shrinkToFit="1"/>
    </xf>
    <xf numFmtId="0" fontId="50" fillId="54" borderId="3" xfId="45" applyFont="1" applyFill="1" applyBorder="1" applyAlignment="1">
      <alignment horizontal="center" vertical="center" shrinkToFit="1"/>
    </xf>
    <xf numFmtId="0" fontId="50" fillId="54" borderId="5" xfId="45" applyFont="1" applyFill="1" applyBorder="1" applyAlignment="1">
      <alignment horizontal="center" vertical="center" shrinkToFit="1"/>
    </xf>
    <xf numFmtId="0" fontId="50" fillId="54" borderId="17" xfId="45" applyFont="1" applyFill="1" applyBorder="1" applyAlignment="1">
      <alignment horizontal="center" vertical="center" shrinkToFit="1"/>
    </xf>
    <xf numFmtId="0" fontId="50" fillId="38" borderId="4" xfId="45" applyFont="1" applyFill="1" applyBorder="1" applyAlignment="1">
      <alignment vertical="center" shrinkToFit="1"/>
    </xf>
    <xf numFmtId="0" fontId="50" fillId="55" borderId="3" xfId="0" applyFont="1" applyFill="1" applyBorder="1" applyAlignment="1">
      <alignment horizontal="center" vertical="center" wrapText="1"/>
    </xf>
    <xf numFmtId="0" fontId="3" fillId="54" borderId="34" xfId="45" applyFont="1" applyFill="1" applyBorder="1" applyAlignment="1">
      <alignment horizontal="center" vertical="center" shrinkToFit="1"/>
    </xf>
    <xf numFmtId="0" fontId="3" fillId="54" borderId="3" xfId="45" applyFont="1" applyFill="1" applyBorder="1" applyAlignment="1">
      <alignment horizontal="center" vertical="center" shrinkToFit="1"/>
    </xf>
    <xf numFmtId="0" fontId="3" fillId="0" borderId="3" xfId="45" applyFont="1" applyBorder="1" applyAlignment="1">
      <alignment horizontal="center" vertical="center" shrinkToFit="1"/>
    </xf>
    <xf numFmtId="3" fontId="51" fillId="55" borderId="53" xfId="0" applyNumberFormat="1" applyFont="1" applyFill="1" applyBorder="1" applyAlignment="1">
      <alignment horizontal="center" vertical="center" wrapText="1"/>
    </xf>
    <xf numFmtId="3" fontId="51" fillId="55" borderId="54" xfId="0" applyNumberFormat="1" applyFont="1" applyFill="1" applyBorder="1" applyAlignment="1">
      <alignment horizontal="center" vertical="center" wrapText="1"/>
    </xf>
    <xf numFmtId="0" fontId="50" fillId="38" borderId="2" xfId="45" applyFont="1" applyFill="1" applyBorder="1" applyAlignment="1">
      <alignment horizontal="center" vertical="center" shrinkToFit="1"/>
    </xf>
    <xf numFmtId="0" fontId="57" fillId="38" borderId="26" xfId="0" applyFont="1" applyFill="1" applyBorder="1" applyAlignment="1">
      <alignment vertical="center" shrinkToFit="1"/>
    </xf>
    <xf numFmtId="0" fontId="57" fillId="38" borderId="10" xfId="0" applyFont="1" applyFill="1" applyBorder="1" applyAlignment="1">
      <alignment horizontal="center" vertical="center" shrinkToFit="1"/>
    </xf>
    <xf numFmtId="0" fontId="57" fillId="54" borderId="5" xfId="45" applyFont="1" applyFill="1" applyBorder="1" applyAlignment="1">
      <alignment horizontal="center" vertical="center" shrinkToFit="1"/>
    </xf>
    <xf numFmtId="0" fontId="56" fillId="54" borderId="5" xfId="0" applyFont="1" applyFill="1" applyBorder="1" applyAlignment="1">
      <alignment horizontal="center" shrinkToFit="1"/>
    </xf>
    <xf numFmtId="0" fontId="57" fillId="54" borderId="3" xfId="45" applyFont="1" applyFill="1" applyBorder="1" applyAlignment="1">
      <alignment horizontal="center" vertical="center" shrinkToFit="1"/>
    </xf>
    <xf numFmtId="0" fontId="56" fillId="54" borderId="3" xfId="0" applyFont="1" applyFill="1" applyBorder="1" applyAlignment="1">
      <alignment horizontal="center" shrinkToFit="1"/>
    </xf>
    <xf numFmtId="0" fontId="70" fillId="0" borderId="3" xfId="45" applyFont="1" applyBorder="1" applyAlignment="1">
      <alignment vertical="center" shrinkToFit="1"/>
    </xf>
    <xf numFmtId="0" fontId="70" fillId="0" borderId="3" xfId="0" applyFont="1" applyBorder="1" applyAlignment="1">
      <alignment horizontal="center" vertical="center" shrinkToFit="1"/>
    </xf>
    <xf numFmtId="0" fontId="70" fillId="0" borderId="3" xfId="0" applyFont="1" applyBorder="1" applyAlignment="1">
      <alignment vertical="center" shrinkToFit="1"/>
    </xf>
    <xf numFmtId="0" fontId="70" fillId="0" borderId="3" xfId="45" applyFont="1" applyBorder="1" applyAlignment="1">
      <alignment horizontal="center" vertical="center" shrinkToFit="1"/>
    </xf>
    <xf numFmtId="0" fontId="56" fillId="0" borderId="3" xfId="0" applyFont="1" applyBorder="1" applyAlignment="1">
      <alignment horizontal="center" shrinkToFit="1"/>
    </xf>
    <xf numFmtId="0" fontId="57" fillId="0" borderId="5" xfId="45" applyFont="1" applyBorder="1" applyAlignment="1">
      <alignment horizontal="center" vertical="center" shrinkToFit="1"/>
    </xf>
    <xf numFmtId="0" fontId="56" fillId="0" borderId="3" xfId="0" applyFont="1" applyBorder="1" applyAlignment="1">
      <alignment horizontal="center" vertical="center" shrinkToFit="1"/>
    </xf>
    <xf numFmtId="0" fontId="56" fillId="0" borderId="3" xfId="0" applyFont="1" applyBorder="1" applyAlignment="1">
      <alignment shrinkToFit="1"/>
    </xf>
    <xf numFmtId="0" fontId="56" fillId="0" borderId="5" xfId="0" applyFont="1" applyBorder="1" applyAlignment="1">
      <alignment horizontal="center" vertical="center" shrinkToFit="1"/>
    </xf>
    <xf numFmtId="0" fontId="57" fillId="54" borderId="17" xfId="45" applyFont="1" applyFill="1" applyBorder="1" applyAlignment="1">
      <alignment horizontal="center" vertical="center" shrinkToFit="1"/>
    </xf>
    <xf numFmtId="0" fontId="57" fillId="38" borderId="2" xfId="45" applyFont="1" applyFill="1" applyBorder="1" applyAlignment="1">
      <alignment horizontal="center" vertical="center" shrinkToFit="1"/>
    </xf>
    <xf numFmtId="0" fontId="70" fillId="0" borderId="5" xfId="45" applyFont="1" applyBorder="1" applyAlignment="1">
      <alignment horizontal="center" vertical="center" shrinkToFit="1"/>
    </xf>
    <xf numFmtId="0" fontId="50" fillId="38" borderId="10" xfId="45" applyFont="1" applyFill="1" applyBorder="1" applyAlignment="1">
      <alignment horizontal="center" vertical="center" wrapText="1"/>
    </xf>
    <xf numFmtId="0" fontId="3" fillId="0" borderId="5" xfId="45" applyFont="1" applyBorder="1" applyAlignment="1">
      <alignment horizontal="center" vertical="center" shrinkToFit="1"/>
    </xf>
    <xf numFmtId="0" fontId="3" fillId="54" borderId="17" xfId="45" applyFont="1" applyFill="1" applyBorder="1" applyAlignment="1">
      <alignment horizontal="center" vertical="center" shrinkToFit="1"/>
    </xf>
    <xf numFmtId="0" fontId="3" fillId="38" borderId="2" xfId="45" applyFont="1" applyFill="1" applyBorder="1" applyAlignment="1">
      <alignment horizontal="center" vertical="center" shrinkToFit="1"/>
    </xf>
    <xf numFmtId="0" fontId="54" fillId="0" borderId="0" xfId="0" applyFont="1" applyAlignment="1">
      <alignment horizontal="center"/>
    </xf>
    <xf numFmtId="0" fontId="50" fillId="0" borderId="1" xfId="0" applyFont="1" applyBorder="1" applyAlignment="1">
      <alignment horizontal="center" vertical="center"/>
    </xf>
    <xf numFmtId="0" fontId="50" fillId="0" borderId="2" xfId="0" applyFont="1" applyBorder="1" applyAlignment="1">
      <alignment vertical="center"/>
    </xf>
    <xf numFmtId="0" fontId="0" fillId="0" borderId="35" xfId="0" applyBorder="1"/>
    <xf numFmtId="0" fontId="0" fillId="0" borderId="0" xfId="0" applyAlignment="1">
      <alignment horizontal="center" vertical="center" shrinkToFit="1"/>
    </xf>
    <xf numFmtId="0" fontId="50" fillId="0" borderId="4" xfId="0" applyFont="1" applyBorder="1" applyAlignment="1">
      <alignment vertical="center"/>
    </xf>
    <xf numFmtId="0" fontId="54" fillId="0" borderId="4" xfId="0" applyFont="1" applyBorder="1" applyAlignment="1">
      <alignment vertical="center"/>
    </xf>
    <xf numFmtId="0" fontId="54" fillId="0" borderId="36" xfId="0" applyFont="1" applyBorder="1" applyAlignment="1">
      <alignment vertical="center"/>
    </xf>
    <xf numFmtId="0" fontId="54" fillId="0" borderId="10" xfId="0" applyFont="1" applyBorder="1" applyAlignment="1">
      <alignment vertical="center"/>
    </xf>
    <xf numFmtId="189" fontId="51" fillId="0" borderId="2" xfId="53" applyNumberFormat="1" applyFont="1" applyFill="1" applyBorder="1" applyAlignment="1">
      <alignment horizontal="center" shrinkToFit="1"/>
    </xf>
    <xf numFmtId="0" fontId="61" fillId="0" borderId="37" xfId="0" applyFont="1" applyBorder="1" applyAlignment="1">
      <alignment vertical="center"/>
    </xf>
    <xf numFmtId="0" fontId="50" fillId="0" borderId="37" xfId="0" applyFont="1" applyBorder="1" applyAlignment="1">
      <alignment vertical="center"/>
    </xf>
    <xf numFmtId="0" fontId="61" fillId="0" borderId="2" xfId="0" applyFont="1" applyBorder="1" applyAlignment="1">
      <alignment horizontal="center" vertical="center"/>
    </xf>
    <xf numFmtId="0" fontId="51" fillId="0" borderId="2" xfId="0" applyFont="1" applyBorder="1" applyAlignment="1">
      <alignment horizontal="center" shrinkToFit="1"/>
    </xf>
    <xf numFmtId="189" fontId="51" fillId="0" borderId="2" xfId="53" applyNumberFormat="1" applyFont="1" applyFill="1" applyBorder="1" applyAlignment="1">
      <alignment horizontal="center"/>
    </xf>
    <xf numFmtId="0" fontId="51" fillId="0" borderId="2" xfId="0" applyFont="1" applyBorder="1" applyAlignment="1">
      <alignment horizontal="left" shrinkToFit="1"/>
    </xf>
    <xf numFmtId="189" fontId="0" fillId="0" borderId="0" xfId="0" applyNumberFormat="1"/>
    <xf numFmtId="43" fontId="51" fillId="0" borderId="2" xfId="53" applyFont="1" applyFill="1" applyBorder="1" applyAlignment="1">
      <alignment horizontal="center" shrinkToFit="1"/>
    </xf>
    <xf numFmtId="189" fontId="66" fillId="0" borderId="2" xfId="53" applyNumberFormat="1" applyFont="1" applyFill="1" applyBorder="1" applyAlignment="1">
      <alignment horizontal="center" vertical="center"/>
    </xf>
    <xf numFmtId="43" fontId="51" fillId="0" borderId="4" xfId="53" applyFont="1" applyFill="1" applyBorder="1" applyAlignment="1">
      <alignment horizontal="center" shrinkToFit="1"/>
    </xf>
    <xf numFmtId="0" fontId="66" fillId="0" borderId="0" xfId="0" applyFont="1" applyAlignment="1">
      <alignment horizontal="left" vertical="center"/>
    </xf>
    <xf numFmtId="189" fontId="66" fillId="0" borderId="0" xfId="53" applyNumberFormat="1" applyFont="1" applyFill="1" applyBorder="1" applyAlignment="1">
      <alignment horizontal="center" vertical="center"/>
    </xf>
    <xf numFmtId="189" fontId="51" fillId="0" borderId="0" xfId="53" applyNumberFormat="1" applyFont="1" applyFill="1" applyBorder="1" applyAlignment="1">
      <alignment horizontal="center"/>
    </xf>
    <xf numFmtId="189" fontId="51" fillId="0" borderId="0" xfId="53" applyNumberFormat="1" applyFont="1" applyFill="1" applyBorder="1" applyAlignment="1">
      <alignment horizontal="center" shrinkToFit="1"/>
    </xf>
    <xf numFmtId="189" fontId="51" fillId="0" borderId="0" xfId="53" applyNumberFormat="1" applyFont="1" applyFill="1" applyBorder="1" applyAlignment="1">
      <alignment horizontal="center" vertical="center" shrinkToFit="1"/>
    </xf>
    <xf numFmtId="0" fontId="51" fillId="0" borderId="2" xfId="0" applyFont="1" applyBorder="1" applyAlignment="1">
      <alignment horizontal="right" vertical="center" shrinkToFit="1"/>
    </xf>
    <xf numFmtId="189" fontId="72" fillId="0" borderId="0" xfId="53" applyNumberFormat="1" applyFont="1" applyFill="1" applyBorder="1" applyAlignment="1">
      <alignment shrinkToFit="1"/>
    </xf>
    <xf numFmtId="0" fontId="73" fillId="0" borderId="2" xfId="0" applyFont="1" applyBorder="1"/>
    <xf numFmtId="0" fontId="73" fillId="0" borderId="0" xfId="0" applyFont="1"/>
    <xf numFmtId="0" fontId="74" fillId="56" borderId="2" xfId="0" applyFont="1" applyFill="1" applyBorder="1" applyAlignment="1">
      <alignment horizontal="center" vertical="center" shrinkToFit="1"/>
    </xf>
    <xf numFmtId="0" fontId="73" fillId="0" borderId="0" xfId="0" applyFont="1" applyAlignment="1">
      <alignment shrinkToFit="1"/>
    </xf>
    <xf numFmtId="0" fontId="73" fillId="57" borderId="2" xfId="0" applyFont="1" applyFill="1" applyBorder="1" applyAlignment="1">
      <alignment horizontal="center" vertical="center" wrapText="1"/>
    </xf>
    <xf numFmtId="0" fontId="73" fillId="41" borderId="2" xfId="0" applyFont="1" applyFill="1" applyBorder="1" applyAlignment="1">
      <alignment horizontal="center" vertical="center" wrapText="1"/>
    </xf>
    <xf numFmtId="3" fontId="73" fillId="41" borderId="2" xfId="0" applyNumberFormat="1" applyFont="1" applyFill="1" applyBorder="1" applyAlignment="1">
      <alignment horizontal="center" vertical="center" wrapText="1"/>
    </xf>
    <xf numFmtId="0" fontId="74" fillId="57" borderId="2" xfId="0" applyFont="1" applyFill="1" applyBorder="1" applyAlignment="1">
      <alignment horizontal="center" vertical="center" wrapText="1"/>
    </xf>
    <xf numFmtId="3" fontId="73" fillId="57" borderId="2" xfId="0" applyNumberFormat="1" applyFont="1" applyFill="1" applyBorder="1" applyAlignment="1">
      <alignment horizontal="center" vertical="center" wrapText="1"/>
    </xf>
    <xf numFmtId="0" fontId="74" fillId="57" borderId="2" xfId="0" applyFont="1" applyFill="1" applyBorder="1" applyAlignment="1">
      <alignment horizontal="center" vertical="center" shrinkToFit="1"/>
    </xf>
    <xf numFmtId="0" fontId="74" fillId="58" borderId="2" xfId="0" applyFont="1" applyFill="1" applyBorder="1" applyAlignment="1">
      <alignment horizontal="center" vertical="center" wrapText="1"/>
    </xf>
    <xf numFmtId="3" fontId="73" fillId="58" borderId="2" xfId="0" applyNumberFormat="1" applyFont="1" applyFill="1" applyBorder="1" applyAlignment="1">
      <alignment horizontal="center" vertical="center" wrapText="1"/>
    </xf>
    <xf numFmtId="0" fontId="58" fillId="0" borderId="0" xfId="0" applyFont="1"/>
    <xf numFmtId="0" fontId="58" fillId="0" borderId="0" xfId="0" applyFont="1" applyAlignment="1">
      <alignment horizontal="center"/>
    </xf>
    <xf numFmtId="0" fontId="58" fillId="0" borderId="0" xfId="0" applyFont="1" applyAlignment="1">
      <alignment horizontal="center" shrinkToFit="1"/>
    </xf>
    <xf numFmtId="0" fontId="59" fillId="0" borderId="0" xfId="0" applyFont="1" applyAlignment="1">
      <alignment horizontal="center" shrinkToFit="1"/>
    </xf>
    <xf numFmtId="0" fontId="59" fillId="0" borderId="0" xfId="0" applyFont="1" applyAlignment="1">
      <alignment horizontal="center"/>
    </xf>
    <xf numFmtId="0" fontId="75" fillId="0" borderId="0" xfId="0" applyFont="1"/>
    <xf numFmtId="0" fontId="59" fillId="0" borderId="2" xfId="0" applyFont="1" applyBorder="1" applyAlignment="1">
      <alignment vertical="top" wrapText="1"/>
    </xf>
    <xf numFmtId="189" fontId="59" fillId="0" borderId="2" xfId="53" applyNumberFormat="1" applyFont="1" applyBorder="1" applyAlignment="1">
      <alignment horizontal="center" shrinkToFit="1"/>
    </xf>
    <xf numFmtId="0" fontId="7" fillId="60" borderId="2" xfId="0" applyFont="1" applyFill="1" applyBorder="1" applyAlignment="1">
      <alignment horizontal="center" vertical="center"/>
    </xf>
    <xf numFmtId="0" fontId="7" fillId="60" borderId="2" xfId="0" applyFont="1" applyFill="1" applyBorder="1" applyAlignment="1">
      <alignment horizontal="center" vertical="center" shrinkToFit="1"/>
    </xf>
    <xf numFmtId="0" fontId="7" fillId="60" borderId="1" xfId="0" applyFont="1" applyFill="1" applyBorder="1" applyAlignment="1">
      <alignment horizontal="left" vertical="top"/>
    </xf>
    <xf numFmtId="189" fontId="7" fillId="60" borderId="2" xfId="53" applyNumberFormat="1" applyFont="1" applyFill="1" applyBorder="1" applyAlignment="1">
      <alignment horizontal="center" vertical="center" shrinkToFit="1"/>
    </xf>
    <xf numFmtId="0" fontId="7" fillId="61" borderId="1" xfId="0" applyFont="1" applyFill="1" applyBorder="1" applyAlignment="1">
      <alignment horizontal="left" vertical="top"/>
    </xf>
    <xf numFmtId="189" fontId="7" fillId="61" borderId="2" xfId="53" applyNumberFormat="1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top"/>
    </xf>
    <xf numFmtId="189" fontId="4" fillId="0" borderId="2" xfId="53" applyNumberFormat="1" applyFont="1" applyBorder="1" applyAlignment="1">
      <alignment horizontal="center" vertical="center" shrinkToFit="1"/>
    </xf>
    <xf numFmtId="0" fontId="7" fillId="61" borderId="1" xfId="0" applyFont="1" applyFill="1" applyBorder="1" applyAlignment="1">
      <alignment horizontal="left" vertical="top" wrapText="1"/>
    </xf>
    <xf numFmtId="189" fontId="4" fillId="61" borderId="2" xfId="53" applyNumberFormat="1" applyFont="1" applyFill="1" applyBorder="1" applyAlignment="1">
      <alignment horizontal="center" vertical="center" shrinkToFit="1"/>
    </xf>
    <xf numFmtId="189" fontId="4" fillId="0" borderId="4" xfId="53" applyNumberFormat="1" applyFont="1" applyBorder="1" applyAlignment="1">
      <alignment horizontal="center" vertical="center" shrinkToFit="1"/>
    </xf>
    <xf numFmtId="0" fontId="15" fillId="0" borderId="0" xfId="0" applyFont="1"/>
    <xf numFmtId="0" fontId="4" fillId="0" borderId="0" xfId="0" applyFont="1"/>
    <xf numFmtId="0" fontId="4" fillId="61" borderId="1" xfId="0" applyFont="1" applyFill="1" applyBorder="1"/>
    <xf numFmtId="0" fontId="4" fillId="0" borderId="1" xfId="0" applyFont="1" applyBorder="1"/>
    <xf numFmtId="0" fontId="7" fillId="6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189" fontId="7" fillId="0" borderId="2" xfId="53" applyNumberFormat="1" applyFont="1" applyFill="1" applyBorder="1" applyAlignment="1">
      <alignment horizontal="center" vertical="center" shrinkToFit="1"/>
    </xf>
    <xf numFmtId="3" fontId="76" fillId="0" borderId="2" xfId="0" applyNumberFormat="1" applyFont="1" applyBorder="1"/>
    <xf numFmtId="189" fontId="58" fillId="39" borderId="2" xfId="53" applyNumberFormat="1" applyFont="1" applyFill="1" applyBorder="1" applyAlignment="1">
      <alignment horizontal="center" vertical="center" shrinkToFit="1"/>
    </xf>
    <xf numFmtId="189" fontId="4" fillId="39" borderId="2" xfId="53" applyNumberFormat="1" applyFont="1" applyFill="1" applyBorder="1" applyAlignment="1">
      <alignment horizontal="center" vertical="center" shrinkToFit="1"/>
    </xf>
    <xf numFmtId="189" fontId="59" fillId="39" borderId="2" xfId="53" applyNumberFormat="1" applyFont="1" applyFill="1" applyBorder="1" applyAlignment="1">
      <alignment horizontal="center" vertical="center" shrinkToFit="1"/>
    </xf>
    <xf numFmtId="0" fontId="4" fillId="39" borderId="1" xfId="0" applyFont="1" applyFill="1" applyBorder="1" applyAlignment="1">
      <alignment horizontal="left" vertical="top"/>
    </xf>
    <xf numFmtId="189" fontId="4" fillId="39" borderId="2" xfId="37" applyNumberFormat="1" applyFont="1" applyFill="1" applyBorder="1" applyAlignment="1">
      <alignment horizontal="center" vertical="center" shrinkToFit="1"/>
    </xf>
    <xf numFmtId="189" fontId="59" fillId="39" borderId="2" xfId="37" applyNumberFormat="1" applyFont="1" applyFill="1" applyBorder="1" applyAlignment="1">
      <alignment horizontal="center" vertical="center" shrinkToFit="1"/>
    </xf>
    <xf numFmtId="189" fontId="50" fillId="54" borderId="3" xfId="53" applyNumberFormat="1" applyFont="1" applyFill="1" applyBorder="1" applyAlignment="1">
      <alignment horizontal="center" vertical="center" shrinkToFit="1"/>
    </xf>
    <xf numFmtId="189" fontId="3" fillId="0" borderId="0" xfId="53" applyNumberFormat="1" applyFont="1" applyFill="1" applyBorder="1" applyAlignment="1">
      <alignment vertical="center"/>
    </xf>
    <xf numFmtId="189" fontId="3" fillId="0" borderId="0" xfId="53" applyNumberFormat="1" applyFont="1" applyFill="1" applyBorder="1" applyAlignment="1">
      <alignment vertical="center" shrinkToFit="1"/>
    </xf>
    <xf numFmtId="189" fontId="71" fillId="0" borderId="0" xfId="53" applyNumberFormat="1" applyFont="1" applyFill="1" applyBorder="1" applyAlignment="1">
      <alignment horizontal="center" vertical="center" shrinkToFit="1"/>
    </xf>
    <xf numFmtId="189" fontId="72" fillId="0" borderId="0" xfId="53" applyNumberFormat="1" applyFont="1" applyFill="1" applyBorder="1" applyAlignment="1">
      <alignment horizontal="center" shrinkToFit="1"/>
    </xf>
    <xf numFmtId="189" fontId="72" fillId="0" borderId="0" xfId="53" applyNumberFormat="1" applyFont="1" applyFill="1" applyBorder="1" applyAlignment="1">
      <alignment vertical="center"/>
    </xf>
    <xf numFmtId="189" fontId="1" fillId="0" borderId="0" xfId="53" applyNumberFormat="1" applyFont="1" applyFill="1" applyBorder="1" applyAlignment="1">
      <alignment shrinkToFit="1"/>
    </xf>
    <xf numFmtId="189" fontId="72" fillId="0" borderId="0" xfId="53" applyNumberFormat="1" applyFont="1" applyBorder="1" applyAlignment="1">
      <alignment shrinkToFit="1"/>
    </xf>
    <xf numFmtId="189" fontId="3" fillId="0" borderId="0" xfId="53" applyNumberFormat="1" applyFont="1" applyFill="1" applyBorder="1" applyAlignment="1">
      <alignment horizontal="center" vertical="center" shrinkToFit="1"/>
    </xf>
    <xf numFmtId="189" fontId="72" fillId="0" borderId="0" xfId="53" applyNumberFormat="1" applyFont="1" applyFill="1" applyBorder="1" applyAlignment="1">
      <alignment horizontal="right"/>
    </xf>
    <xf numFmtId="189" fontId="3" fillId="38" borderId="10" xfId="53" applyNumberFormat="1" applyFont="1" applyFill="1" applyBorder="1" applyAlignment="1">
      <alignment horizontal="center" vertical="center" shrinkToFit="1"/>
    </xf>
    <xf numFmtId="189" fontId="71" fillId="38" borderId="10" xfId="53" applyNumberFormat="1" applyFont="1" applyFill="1" applyBorder="1" applyAlignment="1">
      <alignment horizontal="center" vertical="center" shrinkToFit="1"/>
    </xf>
    <xf numFmtId="189" fontId="3" fillId="54" borderId="34" xfId="53" applyNumberFormat="1" applyFont="1" applyFill="1" applyBorder="1" applyAlignment="1">
      <alignment horizontal="center" vertical="center" shrinkToFit="1"/>
    </xf>
    <xf numFmtId="189" fontId="50" fillId="54" borderId="34" xfId="53" applyNumberFormat="1" applyFont="1" applyFill="1" applyBorder="1" applyAlignment="1">
      <alignment horizontal="center" vertical="center" shrinkToFit="1"/>
    </xf>
    <xf numFmtId="189" fontId="51" fillId="54" borderId="34" xfId="53" applyNumberFormat="1" applyFont="1" applyFill="1" applyBorder="1" applyAlignment="1">
      <alignment horizontal="center" shrinkToFit="1"/>
    </xf>
    <xf numFmtId="189" fontId="3" fillId="54" borderId="3" xfId="53" applyNumberFormat="1" applyFont="1" applyFill="1" applyBorder="1" applyAlignment="1">
      <alignment horizontal="center" vertical="center" shrinkToFit="1"/>
    </xf>
    <xf numFmtId="189" fontId="51" fillId="54" borderId="3" xfId="53" applyNumberFormat="1" applyFont="1" applyFill="1" applyBorder="1" applyAlignment="1">
      <alignment horizontal="center" shrinkToFit="1"/>
    </xf>
    <xf numFmtId="189" fontId="1" fillId="0" borderId="3" xfId="53" applyNumberFormat="1" applyFont="1" applyFill="1" applyBorder="1" applyAlignment="1">
      <alignment horizontal="center" vertical="center" shrinkToFit="1"/>
    </xf>
    <xf numFmtId="189" fontId="51" fillId="0" borderId="0" xfId="53" applyNumberFormat="1" applyFont="1" applyBorder="1" applyAlignment="1">
      <alignment horizontal="center" shrinkToFit="1"/>
    </xf>
    <xf numFmtId="189" fontId="51" fillId="56" borderId="3" xfId="53" applyNumberFormat="1" applyFont="1" applyFill="1" applyBorder="1" applyAlignment="1">
      <alignment horizontal="center" shrinkToFit="1"/>
    </xf>
    <xf numFmtId="189" fontId="51" fillId="0" borderId="3" xfId="53" applyNumberFormat="1" applyFont="1" applyBorder="1" applyAlignment="1">
      <alignment horizontal="center" vertical="center" wrapText="1"/>
    </xf>
    <xf numFmtId="189" fontId="51" fillId="0" borderId="3" xfId="53" applyNumberFormat="1" applyFont="1" applyFill="1" applyBorder="1" applyAlignment="1">
      <alignment horizontal="center" vertical="center" shrinkToFit="1"/>
    </xf>
    <xf numFmtId="189" fontId="51" fillId="0" borderId="3" xfId="53" applyNumberFormat="1" applyFont="1" applyFill="1" applyBorder="1" applyAlignment="1">
      <alignment horizontal="center" shrinkToFit="1"/>
    </xf>
    <xf numFmtId="189" fontId="51" fillId="56" borderId="3" xfId="53" applyNumberFormat="1" applyFont="1" applyFill="1" applyBorder="1" applyAlignment="1">
      <alignment horizontal="center" vertical="center" wrapText="1"/>
    </xf>
    <xf numFmtId="189" fontId="51" fillId="56" borderId="3" xfId="53" applyNumberFormat="1" applyFont="1" applyFill="1" applyBorder="1" applyAlignment="1">
      <alignment horizontal="center"/>
    </xf>
    <xf numFmtId="189" fontId="51" fillId="41" borderId="3" xfId="53" applyNumberFormat="1" applyFont="1" applyFill="1" applyBorder="1" applyAlignment="1">
      <alignment horizontal="center" vertical="center" wrapText="1"/>
    </xf>
    <xf numFmtId="189" fontId="51" fillId="0" borderId="3" xfId="53" applyNumberFormat="1" applyFont="1" applyBorder="1" applyAlignment="1">
      <alignment horizontal="center"/>
    </xf>
    <xf numFmtId="189" fontId="51" fillId="0" borderId="0" xfId="53" applyNumberFormat="1" applyFont="1" applyBorder="1" applyAlignment="1">
      <alignment horizontal="center" wrapText="1"/>
    </xf>
    <xf numFmtId="189" fontId="53" fillId="41" borderId="3" xfId="53" applyNumberFormat="1" applyFont="1" applyFill="1" applyBorder="1" applyAlignment="1">
      <alignment horizontal="center" vertical="center" shrinkToFit="1"/>
    </xf>
    <xf numFmtId="189" fontId="52" fillId="0" borderId="3" xfId="53" applyNumberFormat="1" applyFont="1" applyBorder="1" applyAlignment="1">
      <alignment horizontal="center"/>
    </xf>
    <xf numFmtId="189" fontId="50" fillId="38" borderId="3" xfId="53" applyNumberFormat="1" applyFont="1" applyFill="1" applyBorder="1" applyAlignment="1">
      <alignment horizontal="center" shrinkToFit="1"/>
    </xf>
    <xf numFmtId="189" fontId="1" fillId="0" borderId="3" xfId="53" applyNumberFormat="1" applyFont="1" applyFill="1" applyBorder="1" applyAlignment="1">
      <alignment horizontal="center" shrinkToFit="1"/>
    </xf>
    <xf numFmtId="189" fontId="54" fillId="54" borderId="3" xfId="53" applyNumberFormat="1" applyFont="1" applyFill="1" applyBorder="1" applyAlignment="1">
      <alignment horizontal="center" vertical="center" shrinkToFit="1"/>
    </xf>
    <xf numFmtId="189" fontId="3" fillId="38" borderId="38" xfId="53" applyNumberFormat="1" applyFont="1" applyFill="1" applyBorder="1" applyAlignment="1">
      <alignment horizontal="center" vertical="center" shrinkToFit="1"/>
    </xf>
    <xf numFmtId="189" fontId="51" fillId="0" borderId="0" xfId="53" applyNumberFormat="1" applyFont="1" applyFill="1" applyBorder="1" applyAlignment="1">
      <alignment shrinkToFit="1"/>
    </xf>
    <xf numFmtId="189" fontId="51" fillId="0" borderId="0" xfId="53" applyNumberFormat="1" applyFont="1" applyFill="1" applyAlignment="1">
      <alignment horizontal="center" vertical="center" wrapText="1"/>
    </xf>
    <xf numFmtId="189" fontId="1" fillId="0" borderId="0" xfId="53" applyNumberFormat="1" applyFont="1" applyFill="1" applyAlignment="1">
      <alignment horizontal="center" vertical="center" wrapText="1"/>
    </xf>
    <xf numFmtId="189" fontId="72" fillId="0" borderId="0" xfId="53" applyNumberFormat="1" applyFont="1" applyFill="1" applyAlignment="1">
      <alignment horizontal="center" vertical="center" wrapText="1"/>
    </xf>
    <xf numFmtId="189" fontId="1" fillId="0" borderId="0" xfId="53" applyNumberFormat="1" applyFont="1" applyFill="1" applyBorder="1" applyAlignment="1"/>
    <xf numFmtId="0" fontId="0" fillId="59" borderId="0" xfId="0" applyFill="1"/>
    <xf numFmtId="189" fontId="51" fillId="41" borderId="3" xfId="53" applyNumberFormat="1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center" shrinkToFit="1"/>
    </xf>
    <xf numFmtId="189" fontId="7" fillId="39" borderId="2" xfId="53" applyNumberFormat="1" applyFont="1" applyFill="1" applyBorder="1" applyAlignment="1">
      <alignment horizontal="center" vertical="center" shrinkToFit="1"/>
    </xf>
    <xf numFmtId="0" fontId="50" fillId="0" borderId="0" xfId="0" applyFont="1" applyAlignment="1">
      <alignment horizontal="center"/>
    </xf>
    <xf numFmtId="189" fontId="71" fillId="39" borderId="2" xfId="53" applyNumberFormat="1" applyFont="1" applyFill="1" applyBorder="1" applyAlignment="1">
      <alignment horizontal="center" vertical="center" shrinkToFit="1"/>
    </xf>
    <xf numFmtId="189" fontId="71" fillId="48" borderId="2" xfId="53" applyNumberFormat="1" applyFont="1" applyFill="1" applyBorder="1" applyAlignment="1">
      <alignment horizontal="center" vertical="center" shrinkToFit="1"/>
    </xf>
    <xf numFmtId="189" fontId="71" fillId="59" borderId="2" xfId="53" applyNumberFormat="1" applyFont="1" applyFill="1" applyBorder="1" applyAlignment="1">
      <alignment horizontal="center" vertical="center" shrinkToFit="1"/>
    </xf>
    <xf numFmtId="189" fontId="71" fillId="62" borderId="2" xfId="53" applyNumberFormat="1" applyFont="1" applyFill="1" applyBorder="1" applyAlignment="1">
      <alignment horizontal="center" vertical="center" shrinkToFit="1"/>
    </xf>
    <xf numFmtId="189" fontId="3" fillId="54" borderId="17" xfId="53" applyNumberFormat="1" applyFont="1" applyFill="1" applyBorder="1" applyAlignment="1">
      <alignment horizontal="center" vertical="center" shrinkToFit="1"/>
    </xf>
    <xf numFmtId="189" fontId="3" fillId="54" borderId="36" xfId="53" applyNumberFormat="1" applyFont="1" applyFill="1" applyBorder="1" applyAlignment="1">
      <alignment horizontal="center" vertical="center" shrinkToFit="1"/>
    </xf>
    <xf numFmtId="189" fontId="3" fillId="54" borderId="5" xfId="53" applyNumberFormat="1" applyFont="1" applyFill="1" applyBorder="1" applyAlignment="1">
      <alignment horizontal="center" vertical="center" shrinkToFit="1"/>
    </xf>
    <xf numFmtId="189" fontId="3" fillId="38" borderId="34" xfId="53" applyNumberFormat="1" applyFont="1" applyFill="1" applyBorder="1" applyAlignment="1">
      <alignment horizontal="center" vertical="center" shrinkToFit="1"/>
    </xf>
    <xf numFmtId="189" fontId="3" fillId="38" borderId="38" xfId="53" applyNumberFormat="1" applyFont="1" applyFill="1" applyBorder="1" applyAlignment="1">
      <alignment horizontal="center" vertical="center" shrinkToFit="1"/>
    </xf>
    <xf numFmtId="189" fontId="3" fillId="39" borderId="1" xfId="53" applyNumberFormat="1" applyFont="1" applyFill="1" applyBorder="1" applyAlignment="1">
      <alignment horizontal="center" vertical="center" shrinkToFit="1"/>
    </xf>
    <xf numFmtId="189" fontId="3" fillId="39" borderId="26" xfId="53" applyNumberFormat="1" applyFont="1" applyFill="1" applyBorder="1" applyAlignment="1">
      <alignment horizontal="center" vertical="center" shrinkToFit="1"/>
    </xf>
    <xf numFmtId="189" fontId="3" fillId="38" borderId="4" xfId="53" applyNumberFormat="1" applyFont="1" applyFill="1" applyBorder="1" applyAlignment="1">
      <alignment horizontal="center" vertical="center" shrinkToFit="1"/>
    </xf>
    <xf numFmtId="189" fontId="3" fillId="38" borderId="10" xfId="53" applyNumberFormat="1" applyFont="1" applyFill="1" applyBorder="1" applyAlignment="1">
      <alignment horizontal="center" vertical="center" shrinkToFit="1"/>
    </xf>
    <xf numFmtId="189" fontId="3" fillId="48" borderId="2" xfId="53" applyNumberFormat="1" applyFont="1" applyFill="1" applyBorder="1" applyAlignment="1">
      <alignment horizontal="center" vertical="center" shrinkToFit="1"/>
    </xf>
    <xf numFmtId="0" fontId="74" fillId="0" borderId="2" xfId="0" applyFont="1" applyBorder="1" applyAlignment="1">
      <alignment horizontal="center"/>
    </xf>
    <xf numFmtId="0" fontId="57" fillId="38" borderId="2" xfId="0" applyFont="1" applyFill="1" applyBorder="1" applyAlignment="1">
      <alignment horizontal="center" vertical="center" shrinkToFit="1"/>
    </xf>
    <xf numFmtId="0" fontId="50" fillId="38" borderId="34" xfId="45" applyFont="1" applyFill="1" applyBorder="1" applyAlignment="1">
      <alignment horizontal="center" vertical="center" shrinkToFit="1"/>
    </xf>
    <xf numFmtId="0" fontId="50" fillId="38" borderId="38" xfId="45" applyFont="1" applyFill="1" applyBorder="1" applyAlignment="1">
      <alignment horizontal="center" vertical="center" shrinkToFit="1"/>
    </xf>
    <xf numFmtId="0" fontId="3" fillId="38" borderId="22" xfId="0" applyFont="1" applyFill="1" applyBorder="1" applyAlignment="1">
      <alignment horizontal="center" vertical="center" wrapText="1" shrinkToFit="1"/>
    </xf>
    <xf numFmtId="0" fontId="3" fillId="38" borderId="7" xfId="0" applyFont="1" applyFill="1" applyBorder="1" applyAlignment="1">
      <alignment horizontal="center" vertical="center" wrapText="1" shrinkToFit="1"/>
    </xf>
    <xf numFmtId="189" fontId="57" fillId="39" borderId="1" xfId="53" applyNumberFormat="1" applyFont="1" applyFill="1" applyBorder="1" applyAlignment="1">
      <alignment horizontal="center" vertical="center" shrinkToFit="1"/>
    </xf>
    <xf numFmtId="189" fontId="57" fillId="39" borderId="33" xfId="53" applyNumberFormat="1" applyFont="1" applyFill="1" applyBorder="1" applyAlignment="1">
      <alignment horizontal="center" vertical="center" shrinkToFit="1"/>
    </xf>
    <xf numFmtId="189" fontId="57" fillId="39" borderId="26" xfId="53" applyNumberFormat="1" applyFont="1" applyFill="1" applyBorder="1" applyAlignment="1">
      <alignment horizontal="center" vertical="center" shrinkToFit="1"/>
    </xf>
    <xf numFmtId="0" fontId="57" fillId="38" borderId="34" xfId="45" applyFont="1" applyFill="1" applyBorder="1" applyAlignment="1">
      <alignment horizontal="center" vertical="center" shrinkToFit="1"/>
    </xf>
    <xf numFmtId="0" fontId="57" fillId="38" borderId="3" xfId="45" applyFont="1" applyFill="1" applyBorder="1" applyAlignment="1">
      <alignment horizontal="center" vertical="center" shrinkToFit="1"/>
    </xf>
    <xf numFmtId="0" fontId="57" fillId="38" borderId="2" xfId="45" applyFont="1" applyFill="1" applyBorder="1" applyAlignment="1">
      <alignment horizontal="center" vertical="center" shrinkToFit="1"/>
    </xf>
    <xf numFmtId="0" fontId="57" fillId="38" borderId="1" xfId="45" applyFont="1" applyFill="1" applyBorder="1" applyAlignment="1">
      <alignment horizontal="center" vertical="center" shrinkToFit="1"/>
    </xf>
    <xf numFmtId="0" fontId="57" fillId="38" borderId="22" xfId="45" applyFont="1" applyFill="1" applyBorder="1" applyAlignment="1">
      <alignment horizontal="center" vertical="center" shrinkToFit="1"/>
    </xf>
    <xf numFmtId="0" fontId="57" fillId="38" borderId="37" xfId="45" applyFont="1" applyFill="1" applyBorder="1" applyAlignment="1">
      <alignment horizontal="center" vertical="center" shrinkToFit="1"/>
    </xf>
    <xf numFmtId="0" fontId="57" fillId="38" borderId="39" xfId="45" applyFont="1" applyFill="1" applyBorder="1" applyAlignment="1">
      <alignment horizontal="center" vertical="center" shrinkToFit="1"/>
    </xf>
    <xf numFmtId="0" fontId="57" fillId="38" borderId="33" xfId="45" applyFont="1" applyFill="1" applyBorder="1" applyAlignment="1">
      <alignment horizontal="center" vertical="center" shrinkToFit="1"/>
    </xf>
    <xf numFmtId="0" fontId="57" fillId="38" borderId="26" xfId="45" applyFont="1" applyFill="1" applyBorder="1" applyAlignment="1">
      <alignment horizontal="center" vertical="center" shrinkToFit="1"/>
    </xf>
    <xf numFmtId="0" fontId="4" fillId="44" borderId="2" xfId="44" applyFont="1" applyFill="1" applyBorder="1" applyAlignment="1">
      <alignment horizontal="center" shrinkToFit="1"/>
    </xf>
    <xf numFmtId="0" fontId="4" fillId="33" borderId="4" xfId="44" applyFont="1" applyFill="1" applyBorder="1" applyAlignment="1">
      <alignment horizontal="center" vertical="center" shrinkToFit="1"/>
    </xf>
    <xf numFmtId="0" fontId="4" fillId="33" borderId="10" xfId="44" applyFont="1" applyFill="1" applyBorder="1" applyAlignment="1">
      <alignment horizontal="center" vertical="center" shrinkToFit="1"/>
    </xf>
    <xf numFmtId="0" fontId="4" fillId="44" borderId="1" xfId="44" applyFont="1" applyFill="1" applyBorder="1" applyAlignment="1">
      <alignment horizontal="center" shrinkToFit="1"/>
    </xf>
    <xf numFmtId="0" fontId="4" fillId="44" borderId="33" xfId="44" applyFont="1" applyFill="1" applyBorder="1" applyAlignment="1">
      <alignment horizontal="center" shrinkToFit="1"/>
    </xf>
    <xf numFmtId="0" fontId="4" fillId="44" borderId="26" xfId="44" applyFont="1" applyFill="1" applyBorder="1" applyAlignment="1">
      <alignment horizontal="center" shrinkToFit="1"/>
    </xf>
    <xf numFmtId="0" fontId="4" fillId="45" borderId="1" xfId="44" applyFont="1" applyFill="1" applyBorder="1" applyAlignment="1">
      <alignment horizontal="center" shrinkToFit="1"/>
    </xf>
    <xf numFmtId="0" fontId="4" fillId="45" borderId="33" xfId="44" applyFont="1" applyFill="1" applyBorder="1" applyAlignment="1">
      <alignment horizontal="center" shrinkToFit="1"/>
    </xf>
    <xf numFmtId="0" fontId="4" fillId="45" borderId="26" xfId="44" applyFont="1" applyFill="1" applyBorder="1" applyAlignment="1">
      <alignment horizontal="center" shrinkToFit="1"/>
    </xf>
    <xf numFmtId="0" fontId="54" fillId="44" borderId="2" xfId="44" applyFont="1" applyFill="1" applyBorder="1" applyAlignment="1">
      <alignment horizontal="center" shrinkToFit="1"/>
    </xf>
    <xf numFmtId="0" fontId="4" fillId="38" borderId="2" xfId="44" applyFont="1" applyFill="1" applyBorder="1" applyAlignment="1">
      <alignment horizontal="center" shrinkToFit="1"/>
    </xf>
    <xf numFmtId="0" fontId="4" fillId="35" borderId="2" xfId="44" applyFont="1" applyFill="1" applyBorder="1" applyAlignment="1">
      <alignment horizontal="center" shrinkToFit="1"/>
    </xf>
    <xf numFmtId="0" fontId="4" fillId="45" borderId="2" xfId="44" applyFont="1" applyFill="1" applyBorder="1" applyAlignment="1">
      <alignment horizontal="center" shrinkToFit="1"/>
    </xf>
    <xf numFmtId="189" fontId="52" fillId="0" borderId="2" xfId="53" applyNumberFormat="1" applyFont="1" applyFill="1" applyBorder="1" applyAlignment="1">
      <alignment horizontal="center" shrinkToFit="1"/>
    </xf>
    <xf numFmtId="189" fontId="52" fillId="0" borderId="4" xfId="53" applyNumberFormat="1" applyFont="1" applyFill="1" applyBorder="1" applyAlignment="1">
      <alignment horizontal="center" vertical="center" shrinkToFit="1"/>
    </xf>
    <xf numFmtId="189" fontId="52" fillId="0" borderId="10" xfId="53" applyNumberFormat="1" applyFont="1" applyFill="1" applyBorder="1" applyAlignment="1">
      <alignment horizontal="center" vertical="center" shrinkToFit="1"/>
    </xf>
    <xf numFmtId="189" fontId="52" fillId="0" borderId="1" xfId="53" applyNumberFormat="1" applyFont="1" applyFill="1" applyBorder="1" applyAlignment="1">
      <alignment horizontal="center" shrinkToFit="1"/>
    </xf>
    <xf numFmtId="189" fontId="52" fillId="0" borderId="33" xfId="53" applyNumberFormat="1" applyFont="1" applyFill="1" applyBorder="1" applyAlignment="1">
      <alignment horizontal="center" shrinkToFit="1"/>
    </xf>
    <xf numFmtId="0" fontId="54" fillId="46" borderId="2" xfId="44" applyFont="1" applyFill="1" applyBorder="1" applyAlignment="1">
      <alignment horizontal="center" shrinkToFit="1"/>
    </xf>
    <xf numFmtId="0" fontId="58" fillId="44" borderId="2" xfId="44" applyFont="1" applyFill="1" applyBorder="1" applyAlignment="1">
      <alignment horizontal="center" shrinkToFit="1"/>
    </xf>
    <xf numFmtId="0" fontId="58" fillId="46" borderId="2" xfId="44" applyFont="1" applyFill="1" applyBorder="1" applyAlignment="1">
      <alignment horizontal="center" shrinkToFit="1"/>
    </xf>
    <xf numFmtId="0" fontId="59" fillId="44" borderId="2" xfId="44" applyFont="1" applyFill="1" applyBorder="1" applyAlignment="1">
      <alignment horizontal="center" shrinkToFit="1"/>
    </xf>
    <xf numFmtId="0" fontId="59" fillId="35" borderId="2" xfId="44" applyFont="1" applyFill="1" applyBorder="1" applyAlignment="1">
      <alignment horizontal="center" shrinkToFit="1"/>
    </xf>
    <xf numFmtId="0" fontId="59" fillId="38" borderId="2" xfId="44" applyFont="1" applyFill="1" applyBorder="1" applyAlignment="1">
      <alignment horizontal="center" shrinkToFit="1"/>
    </xf>
    <xf numFmtId="0" fontId="59" fillId="33" borderId="4" xfId="44" applyFont="1" applyFill="1" applyBorder="1" applyAlignment="1">
      <alignment horizontal="center" vertical="center" shrinkToFit="1"/>
    </xf>
    <xf numFmtId="0" fontId="59" fillId="33" borderId="10" xfId="44" applyFont="1" applyFill="1" applyBorder="1" applyAlignment="1">
      <alignment horizontal="center" vertical="center" shrinkToFit="1"/>
    </xf>
    <xf numFmtId="0" fontId="59" fillId="44" borderId="1" xfId="44" applyFont="1" applyFill="1" applyBorder="1" applyAlignment="1">
      <alignment horizontal="center" shrinkToFit="1"/>
    </xf>
    <xf numFmtId="0" fontId="59" fillId="44" borderId="33" xfId="44" applyFont="1" applyFill="1" applyBorder="1" applyAlignment="1">
      <alignment horizontal="center" shrinkToFit="1"/>
    </xf>
    <xf numFmtId="0" fontId="59" fillId="44" borderId="26" xfId="44" applyFont="1" applyFill="1" applyBorder="1" applyAlignment="1">
      <alignment horizontal="center" shrinkToFit="1"/>
    </xf>
    <xf numFmtId="0" fontId="59" fillId="45" borderId="1" xfId="44" applyFont="1" applyFill="1" applyBorder="1" applyAlignment="1">
      <alignment horizontal="center" shrinkToFit="1"/>
    </xf>
    <xf numFmtId="0" fontId="59" fillId="45" borderId="33" xfId="44" applyFont="1" applyFill="1" applyBorder="1" applyAlignment="1">
      <alignment horizontal="center" shrinkToFit="1"/>
    </xf>
    <xf numFmtId="0" fontId="59" fillId="45" borderId="26" xfId="44" applyFont="1" applyFill="1" applyBorder="1" applyAlignment="1">
      <alignment horizontal="center" shrinkToFit="1"/>
    </xf>
    <xf numFmtId="0" fontId="52" fillId="0" borderId="4" xfId="44" applyFont="1" applyBorder="1" applyAlignment="1">
      <alignment horizontal="center" vertical="center" shrinkToFit="1"/>
    </xf>
    <xf numFmtId="0" fontId="52" fillId="0" borderId="10" xfId="44" applyFont="1" applyBorder="1" applyAlignment="1">
      <alignment horizontal="center" vertical="center" shrinkToFit="1"/>
    </xf>
    <xf numFmtId="0" fontId="59" fillId="45" borderId="2" xfId="44" applyFont="1" applyFill="1" applyBorder="1" applyAlignment="1">
      <alignment horizontal="center" shrinkToFit="1"/>
    </xf>
    <xf numFmtId="0" fontId="59" fillId="0" borderId="4" xfId="44" applyFont="1" applyBorder="1" applyAlignment="1">
      <alignment horizontal="center" vertical="center" shrinkToFit="1"/>
    </xf>
    <xf numFmtId="0" fontId="59" fillId="0" borderId="10" xfId="44" applyFont="1" applyBorder="1" applyAlignment="1">
      <alignment horizontal="center" vertical="center" shrinkToFit="1"/>
    </xf>
    <xf numFmtId="189" fontId="59" fillId="0" borderId="2" xfId="53" applyNumberFormat="1" applyFont="1" applyFill="1" applyBorder="1" applyAlignment="1">
      <alignment horizontal="center" shrinkToFit="1"/>
    </xf>
    <xf numFmtId="189" fontId="59" fillId="52" borderId="2" xfId="53" applyNumberFormat="1" applyFont="1" applyFill="1" applyBorder="1" applyAlignment="1">
      <alignment horizontal="center" shrinkToFit="1"/>
    </xf>
    <xf numFmtId="189" fontId="54" fillId="0" borderId="2" xfId="53" applyNumberFormat="1" applyFont="1" applyFill="1" applyBorder="1" applyAlignment="1">
      <alignment horizontal="center" shrinkToFit="1"/>
    </xf>
    <xf numFmtId="0" fontId="50" fillId="0" borderId="2" xfId="0" applyFont="1" applyBorder="1" applyAlignment="1">
      <alignment horizontal="center" vertical="center"/>
    </xf>
    <xf numFmtId="0" fontId="61" fillId="0" borderId="2" xfId="0" applyFont="1" applyBorder="1" applyAlignment="1">
      <alignment horizontal="center" vertical="center"/>
    </xf>
    <xf numFmtId="0" fontId="50" fillId="0" borderId="2" xfId="0" applyFont="1" applyBorder="1" applyAlignment="1">
      <alignment horizontal="center" vertical="center" wrapText="1"/>
    </xf>
    <xf numFmtId="0" fontId="77" fillId="0" borderId="2" xfId="0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 shrinkToFit="1"/>
    </xf>
    <xf numFmtId="0" fontId="54" fillId="0" borderId="1" xfId="0" applyFont="1" applyBorder="1" applyAlignment="1">
      <alignment horizontal="center" vertical="center" shrinkToFit="1"/>
    </xf>
    <xf numFmtId="0" fontId="54" fillId="0" borderId="33" xfId="0" applyFont="1" applyBorder="1" applyAlignment="1">
      <alignment horizontal="center" vertical="center" shrinkToFit="1"/>
    </xf>
    <xf numFmtId="0" fontId="50" fillId="0" borderId="2" xfId="0" applyFont="1" applyBorder="1" applyAlignment="1">
      <alignment horizontal="center" vertical="center" shrinkToFit="1"/>
    </xf>
    <xf numFmtId="0" fontId="50" fillId="0" borderId="1" xfId="0" applyFont="1" applyBorder="1" applyAlignment="1">
      <alignment horizontal="center" vertical="center" wrapText="1"/>
    </xf>
    <xf numFmtId="0" fontId="50" fillId="0" borderId="33" xfId="0" applyFont="1" applyBorder="1" applyAlignment="1">
      <alignment horizontal="center" vertical="center" wrapText="1"/>
    </xf>
    <xf numFmtId="0" fontId="77" fillId="0" borderId="1" xfId="0" applyFont="1" applyBorder="1" applyAlignment="1">
      <alignment horizontal="center" vertical="center"/>
    </xf>
    <xf numFmtId="0" fontId="77" fillId="0" borderId="33" xfId="0" applyFont="1" applyBorder="1" applyAlignment="1">
      <alignment horizontal="center" vertical="center"/>
    </xf>
    <xf numFmtId="0" fontId="77" fillId="0" borderId="26" xfId="0" applyFont="1" applyBorder="1" applyAlignment="1">
      <alignment horizontal="center" vertical="center"/>
    </xf>
    <xf numFmtId="0" fontId="50" fillId="0" borderId="33" xfId="0" applyFont="1" applyBorder="1" applyAlignment="1">
      <alignment horizontal="center" vertical="center"/>
    </xf>
    <xf numFmtId="0" fontId="50" fillId="0" borderId="26" xfId="0" applyFont="1" applyBorder="1" applyAlignment="1">
      <alignment horizontal="center" vertical="center"/>
    </xf>
    <xf numFmtId="0" fontId="50" fillId="0" borderId="4" xfId="0" applyFont="1" applyBorder="1" applyAlignment="1">
      <alignment horizontal="center" vertical="center"/>
    </xf>
    <xf numFmtId="0" fontId="50" fillId="0" borderId="10" xfId="0" applyFont="1" applyBorder="1" applyAlignment="1">
      <alignment horizontal="center" vertical="center"/>
    </xf>
    <xf numFmtId="0" fontId="50" fillId="0" borderId="1" xfId="0" applyFont="1" applyBorder="1" applyAlignment="1">
      <alignment horizontal="center" vertical="center" shrinkToFit="1"/>
    </xf>
    <xf numFmtId="0" fontId="50" fillId="0" borderId="26" xfId="0" applyFont="1" applyBorder="1" applyAlignment="1">
      <alignment horizontal="center" vertical="center" shrinkToFit="1"/>
    </xf>
    <xf numFmtId="0" fontId="50" fillId="0" borderId="40" xfId="0" applyFont="1" applyBorder="1" applyAlignment="1">
      <alignment horizontal="center" vertical="center" wrapText="1"/>
    </xf>
    <xf numFmtId="0" fontId="50" fillId="0" borderId="41" xfId="0" applyFont="1" applyBorder="1" applyAlignment="1">
      <alignment horizontal="center" vertical="center" wrapText="1"/>
    </xf>
    <xf numFmtId="0" fontId="54" fillId="0" borderId="2" xfId="0" applyFont="1" applyBorder="1" applyAlignment="1">
      <alignment horizontal="center" vertical="center" wrapText="1"/>
    </xf>
    <xf numFmtId="0" fontId="50" fillId="0" borderId="4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/>
    </xf>
    <xf numFmtId="0" fontId="50" fillId="0" borderId="24" xfId="0" applyFont="1" applyBorder="1" applyAlignment="1">
      <alignment horizontal="center" vertical="center" wrapText="1"/>
    </xf>
    <xf numFmtId="0" fontId="50" fillId="0" borderId="42" xfId="0" applyFont="1" applyBorder="1" applyAlignment="1">
      <alignment horizontal="center" vertical="center" wrapText="1"/>
    </xf>
    <xf numFmtId="0" fontId="50" fillId="0" borderId="43" xfId="0" applyFont="1" applyBorder="1" applyAlignment="1">
      <alignment horizontal="center" vertical="center" wrapText="1"/>
    </xf>
    <xf numFmtId="0" fontId="50" fillId="0" borderId="44" xfId="0" applyFont="1" applyBorder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54" fillId="0" borderId="0" xfId="0" applyFont="1" applyAlignment="1">
      <alignment horizontal="center"/>
    </xf>
    <xf numFmtId="0" fontId="7" fillId="39" borderId="1" xfId="0" applyFont="1" applyFill="1" applyBorder="1" applyAlignment="1">
      <alignment horizontal="left" vertical="top"/>
    </xf>
    <xf numFmtId="0" fontId="7" fillId="0" borderId="0" xfId="0" applyFont="1" applyAlignment="1">
      <alignment horizontal="center"/>
    </xf>
  </cellXfs>
  <cellStyles count="93">
    <cellStyle name="20% - ส่วนที่ถูกเน้น1" xfId="1" builtinId="30" customBuiltin="1"/>
    <cellStyle name="20% - ส่วนที่ถูกเน้น1 2" xfId="2" xr:uid="{00000000-0005-0000-0000-000001000000}"/>
    <cellStyle name="20% - ส่วนที่ถูกเน้น2" xfId="3" builtinId="34" customBuiltin="1"/>
    <cellStyle name="20% - ส่วนที่ถูกเน้น2 2" xfId="4" xr:uid="{00000000-0005-0000-0000-000003000000}"/>
    <cellStyle name="20% - ส่วนที่ถูกเน้น3" xfId="5" builtinId="38" customBuiltin="1"/>
    <cellStyle name="20% - ส่วนที่ถูกเน้น3 2" xfId="6" xr:uid="{00000000-0005-0000-0000-000005000000}"/>
    <cellStyle name="20% - ส่วนที่ถูกเน้น4" xfId="7" builtinId="42" customBuiltin="1"/>
    <cellStyle name="20% - ส่วนที่ถูกเน้น4 2" xfId="8" xr:uid="{00000000-0005-0000-0000-000007000000}"/>
    <cellStyle name="20% - ส่วนที่ถูกเน้น5" xfId="9" builtinId="46" customBuiltin="1"/>
    <cellStyle name="20% - ส่วนที่ถูกเน้น5 2" xfId="10" xr:uid="{00000000-0005-0000-0000-000009000000}"/>
    <cellStyle name="20% - ส่วนที่ถูกเน้น6" xfId="11" builtinId="50" customBuiltin="1"/>
    <cellStyle name="20% - ส่วนที่ถูกเน้น6 2" xfId="12" xr:uid="{00000000-0005-0000-0000-00000B000000}"/>
    <cellStyle name="40% - ส่วนที่ถูกเน้น1" xfId="13" builtinId="31" customBuiltin="1"/>
    <cellStyle name="40% - ส่วนที่ถูกเน้น1 2" xfId="14" xr:uid="{00000000-0005-0000-0000-00000D000000}"/>
    <cellStyle name="40% - ส่วนที่ถูกเน้น2" xfId="15" builtinId="35" customBuiltin="1"/>
    <cellStyle name="40% - ส่วนที่ถูกเน้น2 2" xfId="16" xr:uid="{00000000-0005-0000-0000-00000F000000}"/>
    <cellStyle name="40% - ส่วนที่ถูกเน้น3" xfId="17" builtinId="39" customBuiltin="1"/>
    <cellStyle name="40% - ส่วนที่ถูกเน้น3 2" xfId="18" xr:uid="{00000000-0005-0000-0000-000011000000}"/>
    <cellStyle name="40% - ส่วนที่ถูกเน้น4" xfId="19" builtinId="43" customBuiltin="1"/>
    <cellStyle name="40% - ส่วนที่ถูกเน้น4 2" xfId="20" xr:uid="{00000000-0005-0000-0000-000013000000}"/>
    <cellStyle name="40% - ส่วนที่ถูกเน้น5" xfId="21" builtinId="47" customBuiltin="1"/>
    <cellStyle name="40% - ส่วนที่ถูกเน้น5 2" xfId="22" xr:uid="{00000000-0005-0000-0000-000015000000}"/>
    <cellStyle name="40% - ส่วนที่ถูกเน้น6" xfId="23" builtinId="51" customBuiltin="1"/>
    <cellStyle name="40% - ส่วนที่ถูกเน้น6 2" xfId="24" xr:uid="{00000000-0005-0000-0000-000017000000}"/>
    <cellStyle name="60% - ส่วนที่ถูกเน้น1" xfId="25" builtinId="32" customBuiltin="1"/>
    <cellStyle name="60% - ส่วนที่ถูกเน้น1 2" xfId="26" xr:uid="{00000000-0005-0000-0000-000019000000}"/>
    <cellStyle name="60% - ส่วนที่ถูกเน้น2" xfId="27" builtinId="36" customBuiltin="1"/>
    <cellStyle name="60% - ส่วนที่ถูกเน้น2 2" xfId="28" xr:uid="{00000000-0005-0000-0000-00001B000000}"/>
    <cellStyle name="60% - ส่วนที่ถูกเน้น3" xfId="29" builtinId="40" customBuiltin="1"/>
    <cellStyle name="60% - ส่วนที่ถูกเน้น3 2" xfId="30" xr:uid="{00000000-0005-0000-0000-00001D000000}"/>
    <cellStyle name="60% - ส่วนที่ถูกเน้น4" xfId="31" builtinId="44" customBuiltin="1"/>
    <cellStyle name="60% - ส่วนที่ถูกเน้น4 2" xfId="32" xr:uid="{00000000-0005-0000-0000-00001F000000}"/>
    <cellStyle name="60% - ส่วนที่ถูกเน้น5" xfId="33" builtinId="48" customBuiltin="1"/>
    <cellStyle name="60% - ส่วนที่ถูกเน้น5 2" xfId="34" xr:uid="{00000000-0005-0000-0000-000021000000}"/>
    <cellStyle name="60% - ส่วนที่ถูกเน้น6" xfId="35" builtinId="52" customBuiltin="1"/>
    <cellStyle name="60% - ส่วนที่ถูกเน้น6 2" xfId="36" xr:uid="{00000000-0005-0000-0000-000023000000}"/>
    <cellStyle name="Comma 2" xfId="37" xr:uid="{00000000-0005-0000-0000-000024000000}"/>
    <cellStyle name="Followed Hyperlink" xfId="38" builtinId="9" customBuiltin="1"/>
    <cellStyle name="Followed Hyperlink 2" xfId="39" xr:uid="{00000000-0005-0000-0000-000026000000}"/>
    <cellStyle name="Hyperlink" xfId="40" builtinId="8" customBuiltin="1"/>
    <cellStyle name="Hyperlink 2" xfId="41" xr:uid="{00000000-0005-0000-0000-000028000000}"/>
    <cellStyle name="Hyperlink 2 2" xfId="42" xr:uid="{00000000-0005-0000-0000-000029000000}"/>
    <cellStyle name="Hyperlink 3" xfId="43" xr:uid="{00000000-0005-0000-0000-00002A000000}"/>
    <cellStyle name="Normal 2" xfId="44" xr:uid="{00000000-0005-0000-0000-00002B000000}"/>
    <cellStyle name="Normal 3" xfId="45" xr:uid="{00000000-0005-0000-0000-00002C000000}"/>
    <cellStyle name="Normal 4" xfId="46" xr:uid="{00000000-0005-0000-0000-00002D000000}"/>
    <cellStyle name="การคำนวณ" xfId="47" builtinId="22" customBuiltin="1"/>
    <cellStyle name="การคำนวณ 2" xfId="48" xr:uid="{00000000-0005-0000-0000-00002F000000}"/>
    <cellStyle name="ข้อความเตือน" xfId="49" builtinId="11" customBuiltin="1"/>
    <cellStyle name="ข้อความเตือน 2" xfId="50" xr:uid="{00000000-0005-0000-0000-000031000000}"/>
    <cellStyle name="ข้อความอธิบาย" xfId="51" builtinId="53" customBuiltin="1"/>
    <cellStyle name="ข้อความอธิบาย 2" xfId="52" xr:uid="{00000000-0005-0000-0000-000033000000}"/>
    <cellStyle name="จุลภาค" xfId="53" builtinId="3"/>
    <cellStyle name="ชื่อเรื่อง" xfId="54" builtinId="15" customBuiltin="1"/>
    <cellStyle name="ชื่อเรื่อง 2" xfId="55" xr:uid="{00000000-0005-0000-0000-000036000000}"/>
    <cellStyle name="เซลล์ตรวจสอบ" xfId="56" builtinId="23" customBuiltin="1"/>
    <cellStyle name="เซลล์ตรวจสอบ 2" xfId="57" xr:uid="{00000000-0005-0000-0000-000038000000}"/>
    <cellStyle name="ดี" xfId="58" builtinId="26" customBuiltin="1"/>
    <cellStyle name="ดี 2" xfId="59" xr:uid="{00000000-0005-0000-0000-00003A000000}"/>
    <cellStyle name="ปกติ" xfId="0" builtinId="0"/>
    <cellStyle name="ปกติ 2" xfId="60" xr:uid="{00000000-0005-0000-0000-00003C000000}"/>
    <cellStyle name="ป้อนค่า" xfId="61" builtinId="20" customBuiltin="1"/>
    <cellStyle name="ป้อนค่า 2" xfId="62" xr:uid="{00000000-0005-0000-0000-00003E000000}"/>
    <cellStyle name="ปานกลาง" xfId="63" builtinId="28" customBuiltin="1"/>
    <cellStyle name="ปานกลาง 2" xfId="64" xr:uid="{00000000-0005-0000-0000-000040000000}"/>
    <cellStyle name="ผลรวม" xfId="65" builtinId="25" customBuiltin="1"/>
    <cellStyle name="ผลรวม 2" xfId="66" xr:uid="{00000000-0005-0000-0000-000042000000}"/>
    <cellStyle name="แย่" xfId="67" builtinId="27" customBuiltin="1"/>
    <cellStyle name="แย่ 2" xfId="68" xr:uid="{00000000-0005-0000-0000-000044000000}"/>
    <cellStyle name="ส่วนที่ถูกเน้น1" xfId="69" builtinId="29" customBuiltin="1"/>
    <cellStyle name="ส่วนที่ถูกเน้น1 2" xfId="70" xr:uid="{00000000-0005-0000-0000-000046000000}"/>
    <cellStyle name="ส่วนที่ถูกเน้น2" xfId="71" builtinId="33" customBuiltin="1"/>
    <cellStyle name="ส่วนที่ถูกเน้น2 2" xfId="72" xr:uid="{00000000-0005-0000-0000-000048000000}"/>
    <cellStyle name="ส่วนที่ถูกเน้น3" xfId="73" builtinId="37" customBuiltin="1"/>
    <cellStyle name="ส่วนที่ถูกเน้น3 2" xfId="74" xr:uid="{00000000-0005-0000-0000-00004A000000}"/>
    <cellStyle name="ส่วนที่ถูกเน้น4" xfId="75" builtinId="41" customBuiltin="1"/>
    <cellStyle name="ส่วนที่ถูกเน้น4 2" xfId="76" xr:uid="{00000000-0005-0000-0000-00004C000000}"/>
    <cellStyle name="ส่วนที่ถูกเน้น5" xfId="77" builtinId="45" customBuiltin="1"/>
    <cellStyle name="ส่วนที่ถูกเน้น5 2" xfId="78" xr:uid="{00000000-0005-0000-0000-00004E000000}"/>
    <cellStyle name="ส่วนที่ถูกเน้น6" xfId="79" builtinId="49" customBuiltin="1"/>
    <cellStyle name="ส่วนที่ถูกเน้น6 2" xfId="80" xr:uid="{00000000-0005-0000-0000-000050000000}"/>
    <cellStyle name="แสดงผล" xfId="81" builtinId="21" customBuiltin="1"/>
    <cellStyle name="แสดงผล 2" xfId="82" xr:uid="{00000000-0005-0000-0000-000052000000}"/>
    <cellStyle name="หมายเหตุ" xfId="83" builtinId="10" customBuiltin="1"/>
    <cellStyle name="หมายเหตุ 2" xfId="84" xr:uid="{00000000-0005-0000-0000-000054000000}"/>
    <cellStyle name="หัวเรื่อง 1" xfId="85" builtinId="16" customBuiltin="1"/>
    <cellStyle name="หัวเรื่อง 1 2" xfId="86" xr:uid="{00000000-0005-0000-0000-000056000000}"/>
    <cellStyle name="หัวเรื่อง 2" xfId="87" builtinId="17" customBuiltin="1"/>
    <cellStyle name="หัวเรื่อง 2 2" xfId="88" xr:uid="{00000000-0005-0000-0000-000058000000}"/>
    <cellStyle name="หัวเรื่อง 3" xfId="89" builtinId="18" customBuiltin="1"/>
    <cellStyle name="หัวเรื่อง 3 2" xfId="90" xr:uid="{00000000-0005-0000-0000-00005A000000}"/>
    <cellStyle name="หัวเรื่อง 4" xfId="91" builtinId="19" customBuiltin="1"/>
    <cellStyle name="หัวเรื่อง 4 2" xfId="92" xr:uid="{00000000-0005-0000-0000-00005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20" b="1" i="0" u="none" strike="noStrike" baseline="0">
                <a:solidFill>
                  <a:srgbClr val="000000"/>
                </a:solidFill>
                <a:latin typeface="TH SarabunPSK"/>
                <a:ea typeface="TH SarabunPSK"/>
                <a:cs typeface="TH SarabunPSK"/>
              </a:defRPr>
            </a:pPr>
            <a:r>
              <a:rPr lang="th-TH"/>
              <a:t>สัดส่วนนักเรียนรัฐบาลต่อเอกชน</a:t>
            </a:r>
          </a:p>
        </c:rich>
      </c:tx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รัฐบาลเอกช!$J$4</c:f>
              <c:strCache>
                <c:ptCount val="1"/>
                <c:pt idx="0">
                  <c:v>รัฐบาล</c:v>
                </c:pt>
              </c:strCache>
            </c:strRef>
          </c:tx>
          <c:invertIfNegative val="0"/>
          <c:cat>
            <c:strRef>
              <c:f>รัฐบาลเอกช!$I$5:$I$17</c:f>
              <c:strCache>
                <c:ptCount val="13"/>
                <c:pt idx="0">
                  <c:v>การศึกษาพิเศษ</c:v>
                </c:pt>
                <c:pt idx="1">
                  <c:v>เด็กเล็ก 2 ขวบ</c:v>
                </c:pt>
                <c:pt idx="2">
                  <c:v>ก่อนประถมศึกษา</c:v>
                </c:pt>
                <c:pt idx="3">
                  <c:v>ประถมศึกษา</c:v>
                </c:pt>
                <c:pt idx="4">
                  <c:v>มัธยมศึกษาตอนต้น</c:v>
                </c:pt>
                <c:pt idx="5">
                  <c:v>มัธยมศึกษาตอนปลาย</c:v>
                </c:pt>
                <c:pt idx="6">
                  <c:v> ปวช.</c:v>
                </c:pt>
                <c:pt idx="7">
                  <c:v> ปวส.</c:v>
                </c:pt>
                <c:pt idx="8">
                  <c:v>ประกาศนียบัตร</c:v>
                </c:pt>
                <c:pt idx="9">
                  <c:v>ประกาศนียบัตรบัณฑิต</c:v>
                </c:pt>
                <c:pt idx="10">
                  <c:v>ปริญญาตรี</c:v>
                </c:pt>
                <c:pt idx="11">
                  <c:v>ปริญญาโท</c:v>
                </c:pt>
                <c:pt idx="12">
                  <c:v>ปริญญาเอก</c:v>
                </c:pt>
              </c:strCache>
            </c:strRef>
          </c:cat>
          <c:val>
            <c:numRef>
              <c:f>รัฐบาลเอกช!$J$5:$J$17</c:f>
              <c:numCache>
                <c:formatCode>_-* #,##0_-;\-* #,##0_-;_-* "-"??_-;_-@_-</c:formatCode>
                <c:ptCount val="13"/>
                <c:pt idx="0">
                  <c:v>334</c:v>
                </c:pt>
                <c:pt idx="1">
                  <c:v>8929</c:v>
                </c:pt>
                <c:pt idx="2">
                  <c:v>19045</c:v>
                </c:pt>
                <c:pt idx="3">
                  <c:v>49473</c:v>
                </c:pt>
                <c:pt idx="4">
                  <c:v>28367</c:v>
                </c:pt>
                <c:pt idx="5">
                  <c:v>16856</c:v>
                </c:pt>
                <c:pt idx="6">
                  <c:v>7707</c:v>
                </c:pt>
                <c:pt idx="7">
                  <c:v>5027</c:v>
                </c:pt>
                <c:pt idx="8">
                  <c:v>37</c:v>
                </c:pt>
                <c:pt idx="9">
                  <c:v>165</c:v>
                </c:pt>
                <c:pt idx="10">
                  <c:v>53519</c:v>
                </c:pt>
                <c:pt idx="11">
                  <c:v>2239</c:v>
                </c:pt>
                <c:pt idx="12">
                  <c:v>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C3-4A6F-8A18-F82AB9A8F499}"/>
            </c:ext>
          </c:extLst>
        </c:ser>
        <c:ser>
          <c:idx val="1"/>
          <c:order val="1"/>
          <c:tx>
            <c:strRef>
              <c:f>รัฐบาลเอกช!$K$4</c:f>
              <c:strCache>
                <c:ptCount val="1"/>
                <c:pt idx="0">
                  <c:v>เอกชน</c:v>
                </c:pt>
              </c:strCache>
            </c:strRef>
          </c:tx>
          <c:invertIfNegative val="0"/>
          <c:cat>
            <c:strRef>
              <c:f>รัฐบาลเอกช!$I$5:$I$17</c:f>
              <c:strCache>
                <c:ptCount val="13"/>
                <c:pt idx="0">
                  <c:v>การศึกษาพิเศษ</c:v>
                </c:pt>
                <c:pt idx="1">
                  <c:v>เด็กเล็ก 2 ขวบ</c:v>
                </c:pt>
                <c:pt idx="2">
                  <c:v>ก่อนประถมศึกษา</c:v>
                </c:pt>
                <c:pt idx="3">
                  <c:v>ประถมศึกษา</c:v>
                </c:pt>
                <c:pt idx="4">
                  <c:v>มัธยมศึกษาตอนต้น</c:v>
                </c:pt>
                <c:pt idx="5">
                  <c:v>มัธยมศึกษาตอนปลาย</c:v>
                </c:pt>
                <c:pt idx="6">
                  <c:v> ปวช.</c:v>
                </c:pt>
                <c:pt idx="7">
                  <c:v> ปวส.</c:v>
                </c:pt>
                <c:pt idx="8">
                  <c:v>ประกาศนียบัตร</c:v>
                </c:pt>
                <c:pt idx="9">
                  <c:v>ประกาศนียบัตรบัณฑิต</c:v>
                </c:pt>
                <c:pt idx="10">
                  <c:v>ปริญญาตรี</c:v>
                </c:pt>
                <c:pt idx="11">
                  <c:v>ปริญญาโท</c:v>
                </c:pt>
                <c:pt idx="12">
                  <c:v>ปริญญาเอก</c:v>
                </c:pt>
              </c:strCache>
            </c:strRef>
          </c:cat>
          <c:val>
            <c:numRef>
              <c:f>รัฐบาลเอกช!$K$5:$K$17</c:f>
              <c:numCache>
                <c:formatCode>_-* #,##0_-;\-* #,##0_-;_-* "-"??_-;_-@_-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3898</c:v>
                </c:pt>
                <c:pt idx="3">
                  <c:v>6674</c:v>
                </c:pt>
                <c:pt idx="4">
                  <c:v>1110</c:v>
                </c:pt>
                <c:pt idx="5">
                  <c:v>440</c:v>
                </c:pt>
                <c:pt idx="6">
                  <c:v>528</c:v>
                </c:pt>
                <c:pt idx="7">
                  <c:v>139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C3-4A6F-8A18-F82AB9A8F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52989072"/>
        <c:axId val="1"/>
        <c:axId val="0"/>
      </c:bar3DChart>
      <c:catAx>
        <c:axId val="352989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TH SarabunPSK"/>
                <a:ea typeface="TH SarabunPSK"/>
                <a:cs typeface="TH SarabunPSK"/>
              </a:defRPr>
            </a:pPr>
            <a:endParaRPr lang="th-TH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TH SarabunPSK"/>
                    <a:ea typeface="TH SarabunPSK"/>
                    <a:cs typeface="TH SarabunPSK"/>
                  </a:defRPr>
                </a:pPr>
                <a:r>
                  <a:rPr lang="th-TH"/>
                  <a:t>ค่าเฉลี่ย</a:t>
                </a:r>
              </a:p>
            </c:rich>
          </c:tx>
          <c:overlay val="0"/>
        </c:title>
        <c:numFmt formatCode="_-* #,##0_-;\-* #,##0_-;_-* &quot;-&quot;??_-;_-@_-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TH SarabunPSK"/>
                <a:ea typeface="TH SarabunPSK"/>
                <a:cs typeface="TH SarabunPSK"/>
              </a:defRPr>
            </a:pPr>
            <a:endParaRPr lang="th-TH"/>
          </a:p>
        </c:txPr>
        <c:crossAx val="35298907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H SarabunPSK"/>
                <a:ea typeface="TH SarabunPSK"/>
                <a:cs typeface="TH SarabunPSK"/>
              </a:defRPr>
            </a:pPr>
            <a:endParaRPr lang="th-TH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1600" b="0" i="0" u="none" strike="noStrike" baseline="0">
          <a:solidFill>
            <a:srgbClr val="000000"/>
          </a:solidFill>
          <a:latin typeface="TH SarabunPSK"/>
          <a:ea typeface="TH SarabunPSK"/>
          <a:cs typeface="TH SarabunPSK"/>
        </a:defRPr>
      </a:pPr>
      <a:endParaRPr lang="th-TH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'ดัชนีปี 64'!$DL$4</c:f>
              <c:strCache>
                <c:ptCount val="1"/>
                <c:pt idx="0">
                  <c:v>อาชีวศึกษา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TH SarabunPSK"/>
                    <a:ea typeface="TH SarabunPSK"/>
                    <a:cs typeface="TH SarabunPSK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'ดัชนีปี 64'!$DM$3:$DO$3</c:f>
              <c:strCache>
                <c:ptCount val="3"/>
                <c:pt idx="0">
                  <c:v>ปี 2562</c:v>
                </c:pt>
                <c:pt idx="1">
                  <c:v>ปี 2563</c:v>
                </c:pt>
                <c:pt idx="2">
                  <c:v>ปี 2564</c:v>
                </c:pt>
              </c:strCache>
            </c:strRef>
          </c:cat>
          <c:val>
            <c:numRef>
              <c:f>'ดัชนีปี 64'!$DM$4:$DO$4</c:f>
              <c:numCache>
                <c:formatCode>_(* #,##0.00_);_(* \(#,##0.00\);_(* "-"??_);_(@_)</c:formatCode>
                <c:ptCount val="3"/>
                <c:pt idx="0">
                  <c:v>32.342986084994358</c:v>
                </c:pt>
                <c:pt idx="1">
                  <c:v>33.105660767877474</c:v>
                </c:pt>
                <c:pt idx="2">
                  <c:v>29.73945274174207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E7-4097-A9E3-33F8957AE8B4}"/>
            </c:ext>
          </c:extLst>
        </c:ser>
        <c:ser>
          <c:idx val="1"/>
          <c:order val="1"/>
          <c:tx>
            <c:strRef>
              <c:f>'ดัชนีปี 64'!$DL$5</c:f>
              <c:strCache>
                <c:ptCount val="1"/>
                <c:pt idx="0">
                  <c:v>สามัญศึกษา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TH SarabunPSK"/>
                    <a:ea typeface="TH SarabunPSK"/>
                    <a:cs typeface="TH SarabunPSK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'ดัชนีปี 64'!$DM$3:$DO$3</c:f>
              <c:strCache>
                <c:ptCount val="3"/>
                <c:pt idx="0">
                  <c:v>ปี 2562</c:v>
                </c:pt>
                <c:pt idx="1">
                  <c:v>ปี 2563</c:v>
                </c:pt>
                <c:pt idx="2">
                  <c:v>ปี 2564</c:v>
                </c:pt>
              </c:strCache>
            </c:strRef>
          </c:cat>
          <c:val>
            <c:numRef>
              <c:f>'ดัชนีปี 64'!$DM$5:$DO$5</c:f>
              <c:numCache>
                <c:formatCode>_(* #,##0.00_);_(* \(#,##0.00\);_(* "-"??_);_(@_)</c:formatCode>
                <c:ptCount val="3"/>
                <c:pt idx="0">
                  <c:v>67.657013915005635</c:v>
                </c:pt>
                <c:pt idx="1">
                  <c:v>66.894339232122533</c:v>
                </c:pt>
                <c:pt idx="2">
                  <c:v>70.26054725825793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E7-4097-A9E3-33F8957AE8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990752"/>
        <c:axId val="1"/>
      </c:barChart>
      <c:catAx>
        <c:axId val="350990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TH SarabunPSK"/>
                <a:ea typeface="TH SarabunPSK"/>
                <a:cs typeface="TH SarabunPSK"/>
              </a:defRPr>
            </a:pPr>
            <a:endParaRPr lang="th-TH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H SarabunPSK"/>
                    <a:ea typeface="TH SarabunPSK"/>
                    <a:cs typeface="TH SarabunPSK"/>
                  </a:defRPr>
                </a:pPr>
                <a:r>
                  <a:rPr lang="th-TH"/>
                  <a:t>จำนวนนักเรียน (ร้อยละ)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TH SarabunPSK"/>
                <a:ea typeface="TH SarabunPSK"/>
                <a:cs typeface="TH SarabunPSK"/>
              </a:defRPr>
            </a:pPr>
            <a:endParaRPr lang="th-TH"/>
          </a:p>
        </c:txPr>
        <c:crossAx val="35099075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TH SarabunPSK"/>
                <a:ea typeface="TH SarabunPSK"/>
                <a:cs typeface="TH SarabunPSK"/>
              </a:defRPr>
            </a:pPr>
            <a:endParaRPr lang="th-TH"/>
          </a:p>
        </c:txPr>
      </c:dTable>
    </c:plotArea>
    <c:plotVisOnly val="1"/>
    <c:dispBlanksAs val="gap"/>
    <c:showDLblsOverMax val="0"/>
  </c:chart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/>
          <a:ea typeface="TH SarabunPSK"/>
          <a:cs typeface="TH SarabunPSK"/>
        </a:defRPr>
      </a:pPr>
      <a:endParaRPr lang="th-TH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342900</xdr:colOff>
      <xdr:row>0</xdr:row>
      <xdr:rowOff>257175</xdr:rowOff>
    </xdr:from>
    <xdr:to>
      <xdr:col>26</xdr:col>
      <xdr:colOff>57150</xdr:colOff>
      <xdr:row>13</xdr:row>
      <xdr:rowOff>0</xdr:rowOff>
    </xdr:to>
    <xdr:graphicFrame macro="">
      <xdr:nvGraphicFramePr>
        <xdr:cNvPr id="9191429" name="แผนภูมิ 1">
          <a:extLst>
            <a:ext uri="{FF2B5EF4-FFF2-40B4-BE49-F238E27FC236}">
              <a16:creationId xmlns:a16="http://schemas.microsoft.com/office/drawing/2014/main" id="{5E084380-F48A-7A18-455F-AB9FF44F5D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114</xdr:col>
      <xdr:colOff>419100</xdr:colOff>
      <xdr:row>6</xdr:row>
      <xdr:rowOff>133350</xdr:rowOff>
    </xdr:from>
    <xdr:to>
      <xdr:col>120</xdr:col>
      <xdr:colOff>171450</xdr:colOff>
      <xdr:row>19</xdr:row>
      <xdr:rowOff>66675</xdr:rowOff>
    </xdr:to>
    <xdr:graphicFrame macro="">
      <xdr:nvGraphicFramePr>
        <xdr:cNvPr id="6210877" name="แผนภูมิ 2">
          <a:extLst>
            <a:ext uri="{FF2B5EF4-FFF2-40B4-BE49-F238E27FC236}">
              <a16:creationId xmlns:a16="http://schemas.microsoft.com/office/drawing/2014/main" id="{A6507E01-0964-52CD-BCD4-34F7D1E989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I49"/>
  <sheetViews>
    <sheetView zoomScale="90" zoomScaleNormal="90" workbookViewId="0">
      <pane ySplit="3" topLeftCell="A43" activePane="bottomLeft" state="frozen"/>
      <selection pane="bottomLeft" activeCell="C52" sqref="C52"/>
    </sheetView>
  </sheetViews>
  <sheetFormatPr defaultRowHeight="21.75" x14ac:dyDescent="0.5"/>
  <cols>
    <col min="1" max="1" width="68.33203125" style="306" customWidth="1"/>
    <col min="2" max="2" width="11.5" style="495" bestFit="1" customWidth="1"/>
    <col min="3" max="3" width="17.33203125" style="495" bestFit="1" customWidth="1"/>
    <col min="4" max="5" width="11.5" style="495" customWidth="1"/>
    <col min="6" max="6" width="10.5" style="495" bestFit="1" customWidth="1"/>
    <col min="7" max="7" width="9.1640625" style="495" bestFit="1" customWidth="1"/>
    <col min="8" max="8" width="10" style="496" bestFit="1" customWidth="1"/>
    <col min="9" max="16384" width="9.33203125" style="306"/>
  </cols>
  <sheetData>
    <row r="1" spans="1:9" x14ac:dyDescent="0.5">
      <c r="A1" s="673" t="s">
        <v>366</v>
      </c>
      <c r="B1" s="673"/>
      <c r="C1" s="673"/>
      <c r="D1" s="673"/>
      <c r="E1" s="673"/>
      <c r="F1" s="492"/>
      <c r="G1" s="492"/>
      <c r="H1" s="492"/>
    </row>
    <row r="2" spans="1:9" x14ac:dyDescent="0.5">
      <c r="A2" s="493"/>
      <c r="B2" s="494"/>
      <c r="C2" s="494"/>
      <c r="D2" s="494"/>
      <c r="E2" s="494"/>
    </row>
    <row r="3" spans="1:9" x14ac:dyDescent="0.5">
      <c r="A3" s="500" t="s">
        <v>11</v>
      </c>
      <c r="B3" s="501" t="s">
        <v>52</v>
      </c>
      <c r="C3" s="501" t="s">
        <v>53</v>
      </c>
      <c r="D3" s="501" t="s">
        <v>0</v>
      </c>
      <c r="E3" s="501" t="s">
        <v>54</v>
      </c>
      <c r="F3" s="497"/>
      <c r="G3" s="497"/>
      <c r="H3" s="497"/>
    </row>
    <row r="4" spans="1:9" x14ac:dyDescent="0.5">
      <c r="A4" s="502" t="s">
        <v>55</v>
      </c>
      <c r="B4" s="503">
        <f>B5+B11+B14+B17</f>
        <v>646</v>
      </c>
      <c r="C4" s="503">
        <f>C5+C11+C14+C17</f>
        <v>133089</v>
      </c>
      <c r="D4" s="503"/>
      <c r="E4" s="503"/>
      <c r="F4" s="497"/>
      <c r="G4" s="497"/>
      <c r="H4" s="497"/>
    </row>
    <row r="5" spans="1:9" x14ac:dyDescent="0.5">
      <c r="A5" s="504" t="s">
        <v>56</v>
      </c>
      <c r="B5" s="505">
        <f>SUM(B6:B10)</f>
        <v>590</v>
      </c>
      <c r="C5" s="505">
        <f>SUM(C6:C10)</f>
        <v>90628</v>
      </c>
      <c r="D5" s="505"/>
      <c r="E5" s="505"/>
      <c r="F5" s="497"/>
      <c r="G5" s="497"/>
      <c r="H5" s="497"/>
    </row>
    <row r="6" spans="1:9" x14ac:dyDescent="0.5">
      <c r="A6" s="506" t="s">
        <v>57</v>
      </c>
      <c r="B6" s="507">
        <v>188</v>
      </c>
      <c r="C6" s="507">
        <v>20628</v>
      </c>
      <c r="D6" s="507">
        <v>1652</v>
      </c>
      <c r="E6" s="518"/>
      <c r="F6" s="497"/>
      <c r="G6" s="497"/>
      <c r="H6" s="497"/>
      <c r="I6" s="497"/>
    </row>
    <row r="7" spans="1:9" x14ac:dyDescent="0.5">
      <c r="A7" s="506" t="s">
        <v>58</v>
      </c>
      <c r="B7" s="507">
        <v>221</v>
      </c>
      <c r="C7" s="507">
        <v>21755</v>
      </c>
      <c r="D7" s="507">
        <v>1974</v>
      </c>
      <c r="E7" s="507">
        <v>1416</v>
      </c>
      <c r="F7" s="497"/>
      <c r="G7" s="497"/>
      <c r="H7" s="497"/>
    </row>
    <row r="8" spans="1:9" x14ac:dyDescent="0.5">
      <c r="A8" s="506" t="s">
        <v>59</v>
      </c>
      <c r="B8" s="507">
        <v>145</v>
      </c>
      <c r="C8" s="507">
        <v>15789</v>
      </c>
      <c r="D8" s="507">
        <v>1274</v>
      </c>
      <c r="E8" s="507">
        <v>1006</v>
      </c>
      <c r="F8" s="497"/>
      <c r="G8" s="497"/>
      <c r="H8" s="497"/>
    </row>
    <row r="9" spans="1:9" x14ac:dyDescent="0.5">
      <c r="A9" s="506" t="s">
        <v>159</v>
      </c>
      <c r="B9" s="507">
        <v>35</v>
      </c>
      <c r="C9" s="507">
        <v>31989</v>
      </c>
      <c r="D9" s="507">
        <v>968</v>
      </c>
      <c r="E9" s="507">
        <v>1696</v>
      </c>
      <c r="F9" s="497"/>
      <c r="G9" s="497"/>
      <c r="H9" s="497"/>
    </row>
    <row r="10" spans="1:9" x14ac:dyDescent="0.5">
      <c r="A10" s="506" t="s">
        <v>61</v>
      </c>
      <c r="B10" s="507">
        <v>1</v>
      </c>
      <c r="C10" s="507">
        <v>467</v>
      </c>
      <c r="D10" s="507"/>
      <c r="E10" s="507">
        <v>71</v>
      </c>
      <c r="F10" s="497"/>
      <c r="G10" s="497"/>
      <c r="H10" s="497"/>
    </row>
    <row r="11" spans="1:9" x14ac:dyDescent="0.5">
      <c r="A11" s="504" t="s">
        <v>62</v>
      </c>
      <c r="B11" s="505">
        <f>SUM(B12:B13)</f>
        <v>34</v>
      </c>
      <c r="C11" s="505">
        <f>SUM(C12:C13)</f>
        <v>10089</v>
      </c>
      <c r="D11" s="505">
        <f>SUM(D12:D13)</f>
        <v>426</v>
      </c>
      <c r="E11" s="505">
        <f>SUM(E12:E13)</f>
        <v>484</v>
      </c>
      <c r="F11" s="497"/>
      <c r="G11" s="497"/>
      <c r="H11" s="497"/>
    </row>
    <row r="12" spans="1:9" x14ac:dyDescent="0.5">
      <c r="A12" s="506" t="s">
        <v>96</v>
      </c>
      <c r="B12" s="566">
        <v>30</v>
      </c>
      <c r="C12" s="507">
        <v>8337</v>
      </c>
      <c r="D12" s="507">
        <v>362</v>
      </c>
      <c r="E12" s="507">
        <v>407</v>
      </c>
      <c r="F12" s="497"/>
      <c r="G12" s="497"/>
      <c r="H12" s="497"/>
    </row>
    <row r="13" spans="1:9" x14ac:dyDescent="0.5">
      <c r="A13" s="506" t="s">
        <v>97</v>
      </c>
      <c r="B13" s="566">
        <v>4</v>
      </c>
      <c r="C13" s="507">
        <v>1752</v>
      </c>
      <c r="D13" s="507">
        <v>64</v>
      </c>
      <c r="E13" s="507">
        <v>77</v>
      </c>
      <c r="F13" s="497"/>
      <c r="G13" s="497"/>
      <c r="H13" s="497"/>
    </row>
    <row r="14" spans="1:9" s="512" customFormat="1" x14ac:dyDescent="0.5">
      <c r="A14" s="504" t="s">
        <v>63</v>
      </c>
      <c r="B14" s="505">
        <f>SUM(B15:B16)</f>
        <v>9</v>
      </c>
      <c r="C14" s="505">
        <f t="shared" ref="C14:E14" si="0">SUM(C15:C16)</f>
        <v>13297</v>
      </c>
      <c r="D14" s="505">
        <f t="shared" si="0"/>
        <v>529</v>
      </c>
      <c r="E14" s="505">
        <f t="shared" si="0"/>
        <v>485</v>
      </c>
      <c r="F14" s="511"/>
      <c r="G14" s="511"/>
      <c r="H14" s="511"/>
    </row>
    <row r="15" spans="1:9" s="512" customFormat="1" x14ac:dyDescent="0.5">
      <c r="A15" s="506" t="s">
        <v>64</v>
      </c>
      <c r="B15" s="507">
        <v>6</v>
      </c>
      <c r="C15" s="507">
        <v>12515</v>
      </c>
      <c r="D15" s="130">
        <v>481</v>
      </c>
      <c r="E15" s="507">
        <v>452</v>
      </c>
      <c r="F15" s="511"/>
      <c r="G15" s="511"/>
      <c r="H15" s="511"/>
    </row>
    <row r="16" spans="1:9" s="512" customFormat="1" x14ac:dyDescent="0.5">
      <c r="A16" s="506" t="s">
        <v>65</v>
      </c>
      <c r="B16" s="510">
        <v>3</v>
      </c>
      <c r="C16" s="510">
        <v>782</v>
      </c>
      <c r="D16" s="130">
        <v>48</v>
      </c>
      <c r="E16" s="510">
        <v>33</v>
      </c>
      <c r="F16" s="511"/>
      <c r="G16" s="511"/>
      <c r="H16" s="511"/>
    </row>
    <row r="17" spans="1:8" x14ac:dyDescent="0.5">
      <c r="A17" s="508" t="s">
        <v>362</v>
      </c>
      <c r="B17" s="505">
        <v>13</v>
      </c>
      <c r="C17" s="505">
        <v>19075</v>
      </c>
      <c r="D17" s="505"/>
      <c r="E17" s="505">
        <v>337</v>
      </c>
      <c r="F17" s="497"/>
      <c r="G17" s="497"/>
      <c r="H17" s="497"/>
    </row>
    <row r="18" spans="1:8" ht="75" hidden="1" customHeight="1" x14ac:dyDescent="0.5">
      <c r="A18" s="498" t="s">
        <v>79</v>
      </c>
      <c r="B18" s="133"/>
      <c r="C18" s="499"/>
      <c r="D18" s="133"/>
      <c r="E18" s="499"/>
      <c r="F18" s="497"/>
      <c r="G18" s="497"/>
      <c r="H18" s="497"/>
    </row>
    <row r="19" spans="1:8" ht="75" hidden="1" customHeight="1" x14ac:dyDescent="0.5">
      <c r="A19" s="498" t="s">
        <v>80</v>
      </c>
      <c r="B19" s="133"/>
      <c r="C19" s="499"/>
      <c r="D19" s="133"/>
      <c r="E19" s="499"/>
      <c r="F19" s="497"/>
      <c r="G19" s="497"/>
      <c r="H19" s="497"/>
    </row>
    <row r="20" spans="1:8" ht="75" hidden="1" customHeight="1" x14ac:dyDescent="0.5">
      <c r="A20" s="498" t="s">
        <v>81</v>
      </c>
      <c r="B20" s="133"/>
      <c r="C20" s="499"/>
      <c r="D20" s="133"/>
      <c r="E20" s="499"/>
      <c r="F20" s="497"/>
      <c r="G20" s="497"/>
      <c r="H20" s="497"/>
    </row>
    <row r="21" spans="1:8" ht="75" hidden="1" customHeight="1" x14ac:dyDescent="0.5">
      <c r="A21" s="498" t="s">
        <v>82</v>
      </c>
      <c r="B21" s="133"/>
      <c r="C21" s="499"/>
      <c r="D21" s="133"/>
      <c r="E21" s="499"/>
      <c r="F21" s="497"/>
      <c r="G21" s="497"/>
      <c r="H21" s="497"/>
    </row>
    <row r="22" spans="1:8" ht="75" hidden="1" customHeight="1" x14ac:dyDescent="0.5">
      <c r="A22" s="498" t="s">
        <v>83</v>
      </c>
      <c r="B22" s="133"/>
      <c r="C22" s="499"/>
      <c r="D22" s="133"/>
      <c r="E22" s="499"/>
      <c r="F22" s="497"/>
      <c r="G22" s="497"/>
      <c r="H22" s="497"/>
    </row>
    <row r="23" spans="1:8" ht="75" hidden="1" customHeight="1" x14ac:dyDescent="0.5">
      <c r="A23" s="498" t="s">
        <v>84</v>
      </c>
      <c r="B23" s="133"/>
      <c r="C23" s="499"/>
      <c r="D23" s="133"/>
      <c r="E23" s="499"/>
      <c r="F23" s="497"/>
      <c r="G23" s="497"/>
      <c r="H23" s="497"/>
    </row>
    <row r="24" spans="1:8" ht="75" hidden="1" customHeight="1" x14ac:dyDescent="0.5">
      <c r="A24" s="498" t="s">
        <v>85</v>
      </c>
      <c r="B24" s="133"/>
      <c r="C24" s="499"/>
      <c r="D24" s="133"/>
      <c r="E24" s="499"/>
      <c r="F24" s="497"/>
      <c r="G24" s="497"/>
      <c r="H24" s="497"/>
    </row>
    <row r="25" spans="1:8" ht="75" hidden="1" customHeight="1" x14ac:dyDescent="0.5">
      <c r="A25" s="498" t="s">
        <v>86</v>
      </c>
      <c r="B25" s="133"/>
      <c r="C25" s="499"/>
      <c r="D25" s="133"/>
      <c r="E25" s="499"/>
      <c r="F25" s="497"/>
      <c r="G25" s="497"/>
      <c r="H25" s="497"/>
    </row>
    <row r="26" spans="1:8" ht="75" hidden="1" customHeight="1" x14ac:dyDescent="0.5">
      <c r="A26" s="498" t="s">
        <v>87</v>
      </c>
      <c r="B26" s="133"/>
      <c r="C26" s="499"/>
      <c r="D26" s="133"/>
      <c r="E26" s="499"/>
      <c r="F26" s="497"/>
      <c r="G26" s="497"/>
      <c r="H26" s="497"/>
    </row>
    <row r="27" spans="1:8" ht="93.75" hidden="1" customHeight="1" x14ac:dyDescent="0.5">
      <c r="A27" s="498" t="s">
        <v>88</v>
      </c>
      <c r="B27" s="133"/>
      <c r="C27" s="499"/>
      <c r="D27" s="133"/>
      <c r="E27" s="499"/>
      <c r="F27" s="497"/>
      <c r="G27" s="497"/>
      <c r="H27" s="497"/>
    </row>
    <row r="28" spans="1:8" ht="93.75" hidden="1" customHeight="1" x14ac:dyDescent="0.5">
      <c r="A28" s="498" t="s">
        <v>89</v>
      </c>
      <c r="B28" s="133"/>
      <c r="C28" s="499"/>
      <c r="D28" s="133"/>
      <c r="E28" s="499"/>
      <c r="F28" s="497"/>
      <c r="G28" s="497"/>
      <c r="H28" s="497"/>
    </row>
    <row r="29" spans="1:8" ht="75" hidden="1" customHeight="1" x14ac:dyDescent="0.5">
      <c r="A29" s="498" t="s">
        <v>90</v>
      </c>
      <c r="B29" s="133"/>
      <c r="C29" s="499"/>
      <c r="D29" s="133"/>
      <c r="E29" s="499"/>
      <c r="F29" s="497"/>
      <c r="G29" s="497"/>
      <c r="H29" s="497"/>
    </row>
    <row r="30" spans="1:8" ht="75" hidden="1" customHeight="1" x14ac:dyDescent="0.5">
      <c r="A30" s="498" t="s">
        <v>91</v>
      </c>
      <c r="B30" s="133"/>
      <c r="C30" s="499"/>
      <c r="D30" s="133"/>
      <c r="E30" s="499"/>
      <c r="F30" s="497"/>
      <c r="G30" s="497"/>
      <c r="H30" s="497"/>
    </row>
    <row r="31" spans="1:8" x14ac:dyDescent="0.5">
      <c r="A31" s="672" t="s">
        <v>71</v>
      </c>
      <c r="B31" s="567">
        <f>B32+B37+B44+B45+B46</f>
        <v>349</v>
      </c>
      <c r="C31" s="567">
        <f>C32+C37+C44+C45+C46</f>
        <v>88118</v>
      </c>
      <c r="D31" s="567"/>
      <c r="E31" s="519"/>
      <c r="F31" s="497"/>
      <c r="G31" s="497"/>
      <c r="H31" s="497"/>
    </row>
    <row r="32" spans="1:8" x14ac:dyDescent="0.5">
      <c r="A32" s="672" t="s">
        <v>120</v>
      </c>
      <c r="B32" s="567">
        <f>SUM(B33:B34)</f>
        <v>5</v>
      </c>
      <c r="C32" s="567">
        <f>SUM(C33:C34)</f>
        <v>66617</v>
      </c>
      <c r="D32" s="567"/>
      <c r="E32" s="519"/>
      <c r="F32" s="497"/>
      <c r="G32" s="497"/>
      <c r="H32" s="497"/>
    </row>
    <row r="33" spans="1:8" x14ac:dyDescent="0.5">
      <c r="A33" s="522" t="s">
        <v>361</v>
      </c>
      <c r="B33" s="520">
        <v>3</v>
      </c>
      <c r="C33" s="520">
        <v>3903</v>
      </c>
      <c r="D33" s="520">
        <v>125</v>
      </c>
      <c r="E33" s="520">
        <v>189</v>
      </c>
      <c r="F33" s="497"/>
      <c r="G33" s="497"/>
      <c r="H33" s="497"/>
    </row>
    <row r="34" spans="1:8" x14ac:dyDescent="0.5">
      <c r="A34" s="522" t="s">
        <v>66</v>
      </c>
      <c r="B34" s="520">
        <f>SUM(B35:B36)</f>
        <v>2</v>
      </c>
      <c r="C34" s="520">
        <f>SUM(C35:C36)</f>
        <v>62714</v>
      </c>
      <c r="D34" s="520"/>
      <c r="E34" s="521"/>
      <c r="F34" s="497"/>
      <c r="G34" s="497"/>
      <c r="H34" s="497"/>
    </row>
    <row r="35" spans="1:8" x14ac:dyDescent="0.5">
      <c r="A35" s="522" t="s">
        <v>68</v>
      </c>
      <c r="B35" s="520">
        <v>1</v>
      </c>
      <c r="C35" s="523">
        <v>51881</v>
      </c>
      <c r="D35" s="523"/>
      <c r="E35" s="524"/>
      <c r="F35" s="497"/>
      <c r="G35" s="497"/>
      <c r="H35" s="497"/>
    </row>
    <row r="36" spans="1:8" x14ac:dyDescent="0.5">
      <c r="A36" s="522" t="s">
        <v>69</v>
      </c>
      <c r="B36" s="520">
        <v>1</v>
      </c>
      <c r="C36" s="523">
        <v>10833</v>
      </c>
      <c r="D36" s="523"/>
      <c r="E36" s="524"/>
      <c r="F36" s="497"/>
      <c r="G36" s="497"/>
      <c r="H36" s="497"/>
    </row>
    <row r="37" spans="1:8" s="512" customFormat="1" x14ac:dyDescent="0.5">
      <c r="A37" s="504" t="s">
        <v>121</v>
      </c>
      <c r="B37" s="505">
        <f>B38+B43</f>
        <v>333</v>
      </c>
      <c r="C37" s="505">
        <f t="shared" ref="C37:E37" si="1">C38+C43</f>
        <v>19618</v>
      </c>
      <c r="D37" s="505">
        <f t="shared" si="1"/>
        <v>506</v>
      </c>
      <c r="E37" s="505">
        <f t="shared" si="1"/>
        <v>0</v>
      </c>
      <c r="F37" s="511"/>
      <c r="G37" s="511"/>
      <c r="H37" s="511"/>
    </row>
    <row r="38" spans="1:8" s="512" customFormat="1" x14ac:dyDescent="0.5">
      <c r="A38" s="513" t="s">
        <v>72</v>
      </c>
      <c r="B38" s="509">
        <f>SUM(B39:B42)</f>
        <v>37</v>
      </c>
      <c r="C38" s="509">
        <f t="shared" ref="C38:E38" si="2">SUM(C39:C42)</f>
        <v>9449</v>
      </c>
      <c r="D38" s="509">
        <f t="shared" si="2"/>
        <v>506</v>
      </c>
      <c r="E38" s="509">
        <f t="shared" si="2"/>
        <v>0</v>
      </c>
      <c r="F38" s="511"/>
      <c r="G38" s="511"/>
      <c r="H38" s="511"/>
    </row>
    <row r="39" spans="1:8" s="512" customFormat="1" x14ac:dyDescent="0.5">
      <c r="A39" s="514" t="s">
        <v>92</v>
      </c>
      <c r="B39" s="130">
        <v>20</v>
      </c>
      <c r="C39" s="130">
        <v>4380</v>
      </c>
      <c r="D39" s="130">
        <v>252</v>
      </c>
      <c r="E39" s="130"/>
      <c r="F39" s="511"/>
      <c r="G39" s="511"/>
      <c r="H39" s="511"/>
    </row>
    <row r="40" spans="1:8" s="512" customFormat="1" x14ac:dyDescent="0.5">
      <c r="A40" s="514" t="s">
        <v>93</v>
      </c>
      <c r="B40" s="130">
        <v>7</v>
      </c>
      <c r="C40" s="130">
        <v>3070</v>
      </c>
      <c r="D40" s="130">
        <v>143</v>
      </c>
      <c r="E40" s="130"/>
      <c r="F40" s="511"/>
      <c r="G40" s="511"/>
      <c r="H40" s="511"/>
    </row>
    <row r="41" spans="1:8" s="512" customFormat="1" x14ac:dyDescent="0.5">
      <c r="A41" s="514" t="s">
        <v>122</v>
      </c>
      <c r="B41" s="130">
        <v>4</v>
      </c>
      <c r="C41" s="130">
        <v>533</v>
      </c>
      <c r="D41" s="130">
        <v>31</v>
      </c>
      <c r="E41" s="130"/>
      <c r="F41" s="511"/>
      <c r="G41" s="511"/>
      <c r="H41" s="511"/>
    </row>
    <row r="42" spans="1:8" s="512" customFormat="1" x14ac:dyDescent="0.5">
      <c r="A42" s="514" t="s">
        <v>94</v>
      </c>
      <c r="B42" s="130">
        <v>6</v>
      </c>
      <c r="C42" s="130">
        <v>1466</v>
      </c>
      <c r="D42" s="130">
        <v>80</v>
      </c>
      <c r="E42" s="130"/>
      <c r="F42" s="511"/>
      <c r="G42" s="511"/>
      <c r="H42" s="511"/>
    </row>
    <row r="43" spans="1:8" s="512" customFormat="1" x14ac:dyDescent="0.5">
      <c r="A43" s="513" t="s">
        <v>95</v>
      </c>
      <c r="B43" s="509">
        <v>296</v>
      </c>
      <c r="C43" s="509">
        <v>10169</v>
      </c>
      <c r="D43" s="509"/>
      <c r="E43" s="509"/>
      <c r="F43" s="511"/>
      <c r="G43" s="511"/>
      <c r="H43" s="511"/>
    </row>
    <row r="44" spans="1:8" x14ac:dyDescent="0.5">
      <c r="A44" s="672" t="s">
        <v>123</v>
      </c>
      <c r="B44" s="567">
        <v>1</v>
      </c>
      <c r="C44" s="567">
        <v>670</v>
      </c>
      <c r="D44" s="567"/>
      <c r="E44" s="567">
        <v>54</v>
      </c>
      <c r="F44" s="497"/>
      <c r="G44" s="497"/>
      <c r="H44" s="497"/>
    </row>
    <row r="45" spans="1:8" ht="43.5" x14ac:dyDescent="0.5">
      <c r="A45" s="515" t="s">
        <v>124</v>
      </c>
      <c r="B45" s="503">
        <v>1</v>
      </c>
      <c r="C45" s="503">
        <v>670</v>
      </c>
      <c r="D45" s="503">
        <v>32</v>
      </c>
      <c r="E45" s="503">
        <v>26</v>
      </c>
      <c r="F45" s="497"/>
      <c r="G45" s="497"/>
      <c r="H45" s="497"/>
    </row>
    <row r="46" spans="1:8" x14ac:dyDescent="0.5">
      <c r="A46" s="502" t="s">
        <v>125</v>
      </c>
      <c r="B46" s="503">
        <v>9</v>
      </c>
      <c r="C46" s="503">
        <v>543</v>
      </c>
      <c r="D46" s="503">
        <v>51</v>
      </c>
      <c r="E46" s="503">
        <v>40</v>
      </c>
      <c r="F46" s="497"/>
      <c r="G46" s="497"/>
      <c r="H46" s="497"/>
    </row>
    <row r="47" spans="1:8" s="512" customFormat="1" x14ac:dyDescent="0.5">
      <c r="A47" s="516" t="s">
        <v>10</v>
      </c>
      <c r="B47" s="517">
        <f>B4+B31</f>
        <v>995</v>
      </c>
      <c r="C47" s="517">
        <f>C4+C31</f>
        <v>221207</v>
      </c>
      <c r="D47" s="517"/>
      <c r="E47" s="517"/>
      <c r="F47" s="511"/>
      <c r="G47" s="511"/>
      <c r="H47" s="511"/>
    </row>
    <row r="49" spans="1:1" x14ac:dyDescent="0.5">
      <c r="A49" s="492"/>
    </row>
  </sheetData>
  <mergeCells count="1">
    <mergeCell ref="A1:E1"/>
  </mergeCells>
  <printOptions horizontalCentered="1"/>
  <pageMargins left="0.23622047244094491" right="0.23622047244094491" top="0.55118110236220474" bottom="0.55118110236220474" header="0.31496062992125984" footer="0.31496062992125984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47"/>
  <sheetViews>
    <sheetView topLeftCell="B10" workbookViewId="0">
      <selection activeCell="I10" sqref="I10"/>
    </sheetView>
  </sheetViews>
  <sheetFormatPr defaultRowHeight="21.75" x14ac:dyDescent="0.5"/>
  <cols>
    <col min="1" max="1" width="60.6640625" style="65" customWidth="1"/>
    <col min="2" max="7" width="12.5" style="107" customWidth="1"/>
    <col min="8" max="8" width="12.5" style="108" customWidth="1"/>
  </cols>
  <sheetData>
    <row r="1" spans="1:8" x14ac:dyDescent="0.5">
      <c r="A1" s="671" t="s">
        <v>130</v>
      </c>
      <c r="B1" s="671"/>
      <c r="C1" s="671"/>
      <c r="D1" s="671"/>
      <c r="E1" s="671"/>
      <c r="F1" s="671"/>
      <c r="G1" s="671"/>
      <c r="H1" s="671"/>
    </row>
    <row r="2" spans="1:8" x14ac:dyDescent="0.5">
      <c r="A2" s="453"/>
      <c r="B2" s="106"/>
      <c r="C2" s="106"/>
      <c r="D2" s="106"/>
      <c r="E2" s="106"/>
      <c r="H2" s="108" t="s">
        <v>160</v>
      </c>
    </row>
    <row r="3" spans="1:8" x14ac:dyDescent="0.45">
      <c r="A3" s="109" t="s">
        <v>318</v>
      </c>
      <c r="B3" s="32" t="s">
        <v>52</v>
      </c>
      <c r="C3" s="32" t="s">
        <v>53</v>
      </c>
      <c r="D3" s="32" t="s">
        <v>0</v>
      </c>
      <c r="E3" s="32" t="s">
        <v>54</v>
      </c>
      <c r="F3" s="32" t="s">
        <v>76</v>
      </c>
      <c r="G3" s="32" t="s">
        <v>77</v>
      </c>
      <c r="H3" s="14" t="s">
        <v>12</v>
      </c>
    </row>
    <row r="4" spans="1:8" x14ac:dyDescent="0.45">
      <c r="A4" s="110" t="s">
        <v>55</v>
      </c>
      <c r="B4" s="111">
        <f>B5+B11+B14+B17</f>
        <v>653</v>
      </c>
      <c r="C4" s="111">
        <f>C5+C11+C14+C17</f>
        <v>139133</v>
      </c>
      <c r="D4" s="111">
        <f>D5+D11+D14+D17</f>
        <v>7035</v>
      </c>
      <c r="E4" s="111">
        <f>E5+E11+E14+E17</f>
        <v>6743</v>
      </c>
      <c r="F4" s="112">
        <f>C4/D4</f>
        <v>19.777256574271501</v>
      </c>
      <c r="G4" s="112">
        <f>C4/E4</f>
        <v>20.633694201394039</v>
      </c>
      <c r="H4" s="109"/>
    </row>
    <row r="5" spans="1:8" x14ac:dyDescent="0.45">
      <c r="A5" s="113" t="s">
        <v>56</v>
      </c>
      <c r="B5" s="114">
        <f>B6+B7+B8+B9+B10</f>
        <v>598</v>
      </c>
      <c r="C5" s="114">
        <f>C6+C7+C8+C9+C10</f>
        <v>95651</v>
      </c>
      <c r="D5" s="114">
        <f>D6+D7+D8+D9+D10</f>
        <v>6737</v>
      </c>
      <c r="E5" s="114">
        <f>E6+E7+E8+E9+E10</f>
        <v>5303</v>
      </c>
      <c r="F5" s="115">
        <f t="shared" ref="F5:F13" si="0">C5/D5</f>
        <v>14.197862550096483</v>
      </c>
      <c r="G5" s="115">
        <f>G6+G7+G8+G9+G10</f>
        <v>80.102764724278742</v>
      </c>
      <c r="H5" s="116"/>
    </row>
    <row r="6" spans="1:8" x14ac:dyDescent="0.45">
      <c r="A6" s="117" t="s">
        <v>57</v>
      </c>
      <c r="B6" s="118">
        <v>196</v>
      </c>
      <c r="C6" s="118">
        <v>22607</v>
      </c>
      <c r="D6" s="118">
        <v>1979</v>
      </c>
      <c r="E6" s="118">
        <v>1178</v>
      </c>
      <c r="F6" s="119">
        <f t="shared" si="0"/>
        <v>11.42344618494189</v>
      </c>
      <c r="G6" s="119">
        <f>C6/E6</f>
        <v>19.191001697792871</v>
      </c>
      <c r="H6" s="120"/>
    </row>
    <row r="7" spans="1:8" x14ac:dyDescent="0.45">
      <c r="A7" s="117" t="s">
        <v>58</v>
      </c>
      <c r="B7" s="118">
        <v>221</v>
      </c>
      <c r="C7" s="118">
        <v>23589</v>
      </c>
      <c r="D7" s="118">
        <v>2125</v>
      </c>
      <c r="E7" s="118">
        <v>1404</v>
      </c>
      <c r="F7" s="119">
        <f t="shared" si="0"/>
        <v>11.100705882352941</v>
      </c>
      <c r="G7" s="119">
        <f>C7/E7</f>
        <v>16.801282051282051</v>
      </c>
      <c r="H7" s="120"/>
    </row>
    <row r="8" spans="1:8" x14ac:dyDescent="0.45">
      <c r="A8" s="117" t="s">
        <v>59</v>
      </c>
      <c r="B8" s="118">
        <v>145</v>
      </c>
      <c r="C8" s="118">
        <v>17174</v>
      </c>
      <c r="D8" s="118">
        <v>1660</v>
      </c>
      <c r="E8" s="118">
        <v>935</v>
      </c>
      <c r="F8" s="119">
        <f t="shared" si="0"/>
        <v>10.345783132530121</v>
      </c>
      <c r="G8" s="119">
        <f>C8/E8</f>
        <v>18.367914438502673</v>
      </c>
      <c r="H8" s="120"/>
    </row>
    <row r="9" spans="1:8" x14ac:dyDescent="0.45">
      <c r="A9" s="117" t="s">
        <v>159</v>
      </c>
      <c r="B9" s="118">
        <v>35</v>
      </c>
      <c r="C9" s="118">
        <v>31906</v>
      </c>
      <c r="D9" s="118">
        <v>964</v>
      </c>
      <c r="E9" s="118">
        <v>1735</v>
      </c>
      <c r="F9" s="119">
        <f t="shared" si="0"/>
        <v>33.097510373443981</v>
      </c>
      <c r="G9" s="119">
        <f>C9/E9</f>
        <v>18.389625360230546</v>
      </c>
      <c r="H9" s="120"/>
    </row>
    <row r="10" spans="1:8" x14ac:dyDescent="0.45">
      <c r="A10" s="117" t="s">
        <v>61</v>
      </c>
      <c r="B10" s="118">
        <v>1</v>
      </c>
      <c r="C10" s="118">
        <v>375</v>
      </c>
      <c r="D10" s="118">
        <v>9</v>
      </c>
      <c r="E10" s="118">
        <v>51</v>
      </c>
      <c r="F10" s="119">
        <f t="shared" si="0"/>
        <v>41.666666666666664</v>
      </c>
      <c r="G10" s="119">
        <f>C10/E10</f>
        <v>7.3529411764705879</v>
      </c>
      <c r="H10" s="120"/>
    </row>
    <row r="11" spans="1:8" x14ac:dyDescent="0.45">
      <c r="A11" s="113" t="s">
        <v>62</v>
      </c>
      <c r="B11" s="114">
        <f t="shared" ref="B11:G11" si="1">B12+B13</f>
        <v>33</v>
      </c>
      <c r="C11" s="114">
        <f t="shared" si="1"/>
        <v>11087</v>
      </c>
      <c r="D11" s="114">
        <f t="shared" si="1"/>
        <v>298</v>
      </c>
      <c r="E11" s="114">
        <f>E12+E13</f>
        <v>637</v>
      </c>
      <c r="F11" s="115">
        <f t="shared" si="1"/>
        <v>94.6664856056491</v>
      </c>
      <c r="G11" s="115">
        <f t="shared" si="1"/>
        <v>38.08142765949458</v>
      </c>
      <c r="H11" s="116"/>
    </row>
    <row r="12" spans="1:8" x14ac:dyDescent="0.45">
      <c r="A12" s="117" t="s">
        <v>96</v>
      </c>
      <c r="B12" s="118">
        <v>29</v>
      </c>
      <c r="C12" s="118">
        <v>8967</v>
      </c>
      <c r="D12" s="118">
        <v>263</v>
      </c>
      <c r="E12" s="118">
        <v>538</v>
      </c>
      <c r="F12" s="119">
        <f t="shared" si="0"/>
        <v>34.095057034220531</v>
      </c>
      <c r="G12" s="119">
        <f t="shared" ref="G12:G30" si="2">C12/E12</f>
        <v>16.667286245353161</v>
      </c>
      <c r="H12" s="24"/>
    </row>
    <row r="13" spans="1:8" x14ac:dyDescent="0.45">
      <c r="A13" s="117" t="s">
        <v>97</v>
      </c>
      <c r="B13" s="118">
        <v>4</v>
      </c>
      <c r="C13" s="118">
        <v>2120</v>
      </c>
      <c r="D13" s="118">
        <v>35</v>
      </c>
      <c r="E13" s="118">
        <v>99</v>
      </c>
      <c r="F13" s="119">
        <f t="shared" si="0"/>
        <v>60.571428571428569</v>
      </c>
      <c r="G13" s="119">
        <f t="shared" si="2"/>
        <v>21.414141414141415</v>
      </c>
      <c r="H13" s="24"/>
    </row>
    <row r="14" spans="1:8" x14ac:dyDescent="0.45">
      <c r="A14" s="113" t="s">
        <v>63</v>
      </c>
      <c r="B14" s="114">
        <f>B15+B16</f>
        <v>9</v>
      </c>
      <c r="C14" s="114">
        <f>C15+C16</f>
        <v>13461</v>
      </c>
      <c r="D14" s="114"/>
      <c r="E14" s="114">
        <f>E15+E16</f>
        <v>469</v>
      </c>
      <c r="F14" s="121"/>
      <c r="G14" s="115">
        <f t="shared" si="2"/>
        <v>28.701492537313431</v>
      </c>
      <c r="H14" s="116"/>
    </row>
    <row r="15" spans="1:8" x14ac:dyDescent="0.45">
      <c r="A15" s="117" t="s">
        <v>64</v>
      </c>
      <c r="B15" s="118">
        <v>6</v>
      </c>
      <c r="C15" s="118">
        <v>12666</v>
      </c>
      <c r="D15" s="47"/>
      <c r="E15" s="118">
        <v>444</v>
      </c>
      <c r="F15" s="122"/>
      <c r="G15" s="122">
        <f t="shared" si="2"/>
        <v>28.527027027027028</v>
      </c>
      <c r="H15" s="123"/>
    </row>
    <row r="16" spans="1:8" x14ac:dyDescent="0.45">
      <c r="A16" s="117" t="s">
        <v>65</v>
      </c>
      <c r="B16" s="124">
        <v>3</v>
      </c>
      <c r="C16" s="124">
        <v>795</v>
      </c>
      <c r="D16" s="47"/>
      <c r="E16" s="124">
        <v>25</v>
      </c>
      <c r="F16" s="122"/>
      <c r="G16" s="122">
        <f t="shared" si="2"/>
        <v>31.8</v>
      </c>
      <c r="H16" s="123"/>
    </row>
    <row r="17" spans="1:8" ht="43.5" x14ac:dyDescent="0.45">
      <c r="A17" s="22" t="s">
        <v>73</v>
      </c>
      <c r="B17" s="114">
        <v>13</v>
      </c>
      <c r="C17" s="114">
        <v>18934</v>
      </c>
      <c r="D17" s="114">
        <f>D18+D19+D20+D21+D22+D24+D23+D25+D26+D27+D28+D29+D30</f>
        <v>0</v>
      </c>
      <c r="E17" s="114">
        <v>334</v>
      </c>
      <c r="F17" s="121">
        <f>F18+F19+F20+F21+F22+F24+F23+F25+F26+F27+F28+F29+F30</f>
        <v>0</v>
      </c>
      <c r="G17" s="115">
        <f t="shared" si="2"/>
        <v>56.688622754491021</v>
      </c>
      <c r="H17" s="116"/>
    </row>
    <row r="18" spans="1:8" x14ac:dyDescent="0.5">
      <c r="A18" s="5" t="s">
        <v>79</v>
      </c>
      <c r="B18" s="47"/>
      <c r="C18" s="125"/>
      <c r="D18" s="47"/>
      <c r="E18" s="125"/>
      <c r="F18" s="126"/>
      <c r="G18" s="122" t="e">
        <f t="shared" si="2"/>
        <v>#DIV/0!</v>
      </c>
      <c r="H18" s="123"/>
    </row>
    <row r="19" spans="1:8" x14ac:dyDescent="0.5">
      <c r="A19" s="5" t="s">
        <v>80</v>
      </c>
      <c r="B19" s="47"/>
      <c r="C19" s="125"/>
      <c r="D19" s="47"/>
      <c r="E19" s="125"/>
      <c r="F19" s="126"/>
      <c r="G19" s="122" t="e">
        <f t="shared" si="2"/>
        <v>#DIV/0!</v>
      </c>
      <c r="H19" s="123"/>
    </row>
    <row r="20" spans="1:8" x14ac:dyDescent="0.5">
      <c r="A20" s="5" t="s">
        <v>81</v>
      </c>
      <c r="B20" s="47"/>
      <c r="C20" s="125"/>
      <c r="D20" s="47"/>
      <c r="E20" s="125"/>
      <c r="F20" s="126"/>
      <c r="G20" s="122" t="e">
        <f t="shared" si="2"/>
        <v>#DIV/0!</v>
      </c>
      <c r="H20" s="123"/>
    </row>
    <row r="21" spans="1:8" x14ac:dyDescent="0.5">
      <c r="A21" s="5" t="s">
        <v>82</v>
      </c>
      <c r="B21" s="47"/>
      <c r="C21" s="125"/>
      <c r="D21" s="47"/>
      <c r="E21" s="125"/>
      <c r="F21" s="126"/>
      <c r="G21" s="122" t="e">
        <f t="shared" si="2"/>
        <v>#DIV/0!</v>
      </c>
      <c r="H21" s="123"/>
    </row>
    <row r="22" spans="1:8" x14ac:dyDescent="0.5">
      <c r="A22" s="5" t="s">
        <v>83</v>
      </c>
      <c r="B22" s="47"/>
      <c r="C22" s="125"/>
      <c r="D22" s="47"/>
      <c r="E22" s="125"/>
      <c r="F22" s="126"/>
      <c r="G22" s="122" t="e">
        <f t="shared" si="2"/>
        <v>#DIV/0!</v>
      </c>
      <c r="H22" s="123"/>
    </row>
    <row r="23" spans="1:8" x14ac:dyDescent="0.5">
      <c r="A23" s="5" t="s">
        <v>84</v>
      </c>
      <c r="B23" s="47"/>
      <c r="C23" s="125"/>
      <c r="D23" s="47"/>
      <c r="E23" s="125"/>
      <c r="F23" s="126"/>
      <c r="G23" s="122" t="e">
        <f t="shared" si="2"/>
        <v>#DIV/0!</v>
      </c>
      <c r="H23" s="123"/>
    </row>
    <row r="24" spans="1:8" x14ac:dyDescent="0.5">
      <c r="A24" s="5" t="s">
        <v>85</v>
      </c>
      <c r="B24" s="47"/>
      <c r="C24" s="125"/>
      <c r="D24" s="47"/>
      <c r="E24" s="125"/>
      <c r="F24" s="126"/>
      <c r="G24" s="122" t="e">
        <f t="shared" si="2"/>
        <v>#DIV/0!</v>
      </c>
      <c r="H24" s="123"/>
    </row>
    <row r="25" spans="1:8" x14ac:dyDescent="0.5">
      <c r="A25" s="5" t="s">
        <v>86</v>
      </c>
      <c r="B25" s="47"/>
      <c r="C25" s="125"/>
      <c r="D25" s="47"/>
      <c r="E25" s="125"/>
      <c r="F25" s="126"/>
      <c r="G25" s="122" t="e">
        <f t="shared" si="2"/>
        <v>#DIV/0!</v>
      </c>
      <c r="H25" s="123"/>
    </row>
    <row r="26" spans="1:8" x14ac:dyDescent="0.5">
      <c r="A26" s="5" t="s">
        <v>87</v>
      </c>
      <c r="B26" s="47"/>
      <c r="C26" s="125"/>
      <c r="D26" s="47"/>
      <c r="E26" s="125"/>
      <c r="F26" s="126"/>
      <c r="G26" s="122" t="e">
        <f t="shared" si="2"/>
        <v>#DIV/0!</v>
      </c>
      <c r="H26" s="123"/>
    </row>
    <row r="27" spans="1:8" x14ac:dyDescent="0.5">
      <c r="A27" s="5" t="s">
        <v>88</v>
      </c>
      <c r="B27" s="47"/>
      <c r="C27" s="125"/>
      <c r="D27" s="47"/>
      <c r="E27" s="125"/>
      <c r="F27" s="126"/>
      <c r="G27" s="122" t="e">
        <f t="shared" si="2"/>
        <v>#DIV/0!</v>
      </c>
      <c r="H27" s="123"/>
    </row>
    <row r="28" spans="1:8" x14ac:dyDescent="0.5">
      <c r="A28" s="5" t="s">
        <v>89</v>
      </c>
      <c r="B28" s="47"/>
      <c r="C28" s="125"/>
      <c r="D28" s="47"/>
      <c r="E28" s="125"/>
      <c r="F28" s="126"/>
      <c r="G28" s="122" t="e">
        <f t="shared" si="2"/>
        <v>#DIV/0!</v>
      </c>
      <c r="H28" s="123"/>
    </row>
    <row r="29" spans="1:8" x14ac:dyDescent="0.5">
      <c r="A29" s="5" t="s">
        <v>90</v>
      </c>
      <c r="B29" s="47"/>
      <c r="C29" s="125"/>
      <c r="D29" s="47"/>
      <c r="E29" s="125"/>
      <c r="F29" s="126"/>
      <c r="G29" s="122" t="e">
        <f t="shared" si="2"/>
        <v>#DIV/0!</v>
      </c>
      <c r="H29" s="123"/>
    </row>
    <row r="30" spans="1:8" x14ac:dyDescent="0.5">
      <c r="A30" s="5" t="s">
        <v>91</v>
      </c>
      <c r="B30" s="47"/>
      <c r="C30" s="125"/>
      <c r="D30" s="47"/>
      <c r="E30" s="125"/>
      <c r="F30" s="126"/>
      <c r="G30" s="122" t="e">
        <f t="shared" si="2"/>
        <v>#DIV/0!</v>
      </c>
      <c r="H30" s="123"/>
    </row>
    <row r="31" spans="1:8" x14ac:dyDescent="0.45">
      <c r="A31" s="110" t="s">
        <v>71</v>
      </c>
      <c r="B31" s="111">
        <f t="shared" ref="B31:G31" si="3">B32+B37+B44+B45+B46</f>
        <v>375</v>
      </c>
      <c r="C31" s="111">
        <f t="shared" si="3"/>
        <v>80539</v>
      </c>
      <c r="D31" s="111">
        <f t="shared" si="3"/>
        <v>703</v>
      </c>
      <c r="E31" s="111">
        <f t="shared" si="3"/>
        <v>3120</v>
      </c>
      <c r="F31" s="111">
        <f t="shared" si="3"/>
        <v>176.74607843137255</v>
      </c>
      <c r="G31" s="111">
        <f t="shared" si="3"/>
        <v>40.513109224831894</v>
      </c>
      <c r="H31" s="127"/>
    </row>
    <row r="32" spans="1:8" x14ac:dyDescent="0.45">
      <c r="A32" s="113" t="s">
        <v>120</v>
      </c>
      <c r="B32" s="145">
        <f t="shared" ref="B32:G32" si="4">B33+B34</f>
        <v>5</v>
      </c>
      <c r="C32" s="145">
        <f t="shared" si="4"/>
        <v>56318</v>
      </c>
      <c r="D32" s="145">
        <f t="shared" si="4"/>
        <v>121</v>
      </c>
      <c r="E32" s="128">
        <f t="shared" si="4"/>
        <v>2158</v>
      </c>
      <c r="F32" s="128">
        <f t="shared" si="4"/>
        <v>31.216666666666665</v>
      </c>
      <c r="G32" s="128">
        <f t="shared" si="4"/>
        <v>20.358695652173914</v>
      </c>
      <c r="H32" s="129"/>
    </row>
    <row r="33" spans="1:8" x14ac:dyDescent="0.45">
      <c r="A33" s="117" t="s">
        <v>161</v>
      </c>
      <c r="B33" s="47">
        <v>3</v>
      </c>
      <c r="C33" s="47">
        <v>3714</v>
      </c>
      <c r="D33" s="130">
        <v>121</v>
      </c>
      <c r="E33" s="130">
        <v>164</v>
      </c>
      <c r="F33" s="131">
        <v>31.216666666666665</v>
      </c>
      <c r="G33" s="131">
        <v>20.358695652173914</v>
      </c>
      <c r="H33" s="132"/>
    </row>
    <row r="34" spans="1:8" x14ac:dyDescent="0.45">
      <c r="A34" s="117" t="s">
        <v>66</v>
      </c>
      <c r="B34" s="47">
        <f t="shared" ref="B34:G34" si="5">B35+B36</f>
        <v>2</v>
      </c>
      <c r="C34" s="47">
        <f t="shared" si="5"/>
        <v>52604</v>
      </c>
      <c r="D34" s="133">
        <f t="shared" si="5"/>
        <v>0</v>
      </c>
      <c r="E34" s="133">
        <f t="shared" si="5"/>
        <v>1994</v>
      </c>
      <c r="F34" s="133">
        <f t="shared" si="5"/>
        <v>0</v>
      </c>
      <c r="G34" s="133">
        <f t="shared" si="5"/>
        <v>0</v>
      </c>
      <c r="H34" s="134"/>
    </row>
    <row r="35" spans="1:8" x14ac:dyDescent="0.45">
      <c r="A35" s="117" t="s">
        <v>68</v>
      </c>
      <c r="B35" s="118">
        <v>1</v>
      </c>
      <c r="C35" s="135">
        <v>40233</v>
      </c>
      <c r="D35" s="136"/>
      <c r="E35" s="137">
        <v>1340</v>
      </c>
      <c r="F35" s="138"/>
      <c r="G35" s="119"/>
      <c r="H35" s="129"/>
    </row>
    <row r="36" spans="1:8" x14ac:dyDescent="0.45">
      <c r="A36" s="117" t="s">
        <v>69</v>
      </c>
      <c r="B36" s="118">
        <v>1</v>
      </c>
      <c r="C36" s="135">
        <v>12371</v>
      </c>
      <c r="D36" s="136"/>
      <c r="E36" s="139">
        <v>654</v>
      </c>
      <c r="F36" s="138"/>
      <c r="G36" s="119"/>
      <c r="H36" s="129"/>
    </row>
    <row r="37" spans="1:8" x14ac:dyDescent="0.45">
      <c r="A37" s="113" t="s">
        <v>121</v>
      </c>
      <c r="B37" s="114">
        <f t="shared" ref="B37:G37" si="6">B38+B43</f>
        <v>359</v>
      </c>
      <c r="C37" s="114">
        <f t="shared" si="6"/>
        <v>22091</v>
      </c>
      <c r="D37" s="114">
        <f t="shared" si="6"/>
        <v>492</v>
      </c>
      <c r="E37" s="114">
        <f t="shared" si="6"/>
        <v>789</v>
      </c>
      <c r="F37" s="114">
        <f t="shared" si="6"/>
        <v>0</v>
      </c>
      <c r="G37" s="114">
        <f t="shared" si="6"/>
        <v>0</v>
      </c>
      <c r="H37" s="116"/>
    </row>
    <row r="38" spans="1:8" x14ac:dyDescent="0.5">
      <c r="A38" s="140" t="s">
        <v>72</v>
      </c>
      <c r="B38" s="141">
        <f>SUM(B39:B42)</f>
        <v>36</v>
      </c>
      <c r="C38" s="141">
        <f>SUM(C39:C42)</f>
        <v>10056</v>
      </c>
      <c r="D38" s="141">
        <f>D39+D40+D41+D42</f>
        <v>492</v>
      </c>
      <c r="E38" s="141">
        <f>E39+E40+E41+E42</f>
        <v>789</v>
      </c>
      <c r="F38" s="141">
        <f>F39+F40+F41+F42</f>
        <v>0</v>
      </c>
      <c r="G38" s="142"/>
      <c r="H38" s="143"/>
    </row>
    <row r="39" spans="1:8" x14ac:dyDescent="0.5">
      <c r="A39" s="144" t="s">
        <v>92</v>
      </c>
      <c r="B39" s="47">
        <v>20</v>
      </c>
      <c r="C39" s="47">
        <v>4780</v>
      </c>
      <c r="D39" s="47">
        <v>251</v>
      </c>
      <c r="E39" s="47">
        <v>471</v>
      </c>
      <c r="F39" s="122"/>
      <c r="G39" s="122"/>
      <c r="H39" s="24"/>
    </row>
    <row r="40" spans="1:8" x14ac:dyDescent="0.5">
      <c r="A40" s="144" t="s">
        <v>93</v>
      </c>
      <c r="B40" s="47">
        <v>7</v>
      </c>
      <c r="C40" s="47">
        <v>3023</v>
      </c>
      <c r="D40" s="47">
        <v>132</v>
      </c>
      <c r="E40" s="47">
        <v>158</v>
      </c>
      <c r="F40" s="122"/>
      <c r="G40" s="122"/>
      <c r="H40" s="24"/>
    </row>
    <row r="41" spans="1:8" x14ac:dyDescent="0.5">
      <c r="A41" s="144" t="s">
        <v>122</v>
      </c>
      <c r="B41" s="47">
        <v>4</v>
      </c>
      <c r="C41" s="47">
        <v>750</v>
      </c>
      <c r="D41" s="47">
        <v>34</v>
      </c>
      <c r="E41" s="47">
        <v>52</v>
      </c>
      <c r="F41" s="122"/>
      <c r="G41" s="122"/>
      <c r="H41" s="24"/>
    </row>
    <row r="42" spans="1:8" x14ac:dyDescent="0.5">
      <c r="A42" s="144" t="s">
        <v>94</v>
      </c>
      <c r="B42" s="47">
        <v>5</v>
      </c>
      <c r="C42" s="47">
        <v>1503</v>
      </c>
      <c r="D42" s="47">
        <v>75</v>
      </c>
      <c r="E42" s="47">
        <v>108</v>
      </c>
      <c r="F42" s="122"/>
      <c r="G42" s="122"/>
      <c r="H42" s="24"/>
    </row>
    <row r="43" spans="1:8" x14ac:dyDescent="0.5">
      <c r="A43" s="144" t="s">
        <v>95</v>
      </c>
      <c r="B43" s="47">
        <v>323</v>
      </c>
      <c r="C43" s="47">
        <v>12035</v>
      </c>
      <c r="D43" s="47"/>
      <c r="E43" s="47"/>
      <c r="F43" s="122"/>
      <c r="G43" s="122"/>
      <c r="H43" s="24"/>
    </row>
    <row r="44" spans="1:8" x14ac:dyDescent="0.45">
      <c r="A44" s="113" t="s">
        <v>123</v>
      </c>
      <c r="B44" s="145">
        <v>1</v>
      </c>
      <c r="C44" s="145">
        <v>520</v>
      </c>
      <c r="D44" s="145">
        <v>4</v>
      </c>
      <c r="E44" s="145">
        <v>49</v>
      </c>
      <c r="F44" s="146">
        <f>C44/D44</f>
        <v>130</v>
      </c>
      <c r="G44" s="147">
        <f>C44/E44</f>
        <v>10.612244897959183</v>
      </c>
      <c r="H44" s="129"/>
    </row>
    <row r="45" spans="1:8" ht="43.5" x14ac:dyDescent="0.45">
      <c r="A45" s="22" t="s">
        <v>124</v>
      </c>
      <c r="B45" s="145">
        <v>1</v>
      </c>
      <c r="C45" s="114">
        <v>818</v>
      </c>
      <c r="D45" s="145">
        <v>35</v>
      </c>
      <c r="E45" s="145">
        <v>41</v>
      </c>
      <c r="F45" s="145"/>
      <c r="G45" s="145"/>
      <c r="H45" s="129"/>
    </row>
    <row r="46" spans="1:8" x14ac:dyDescent="0.45">
      <c r="A46" s="113" t="s">
        <v>125</v>
      </c>
      <c r="B46" s="114">
        <v>9</v>
      </c>
      <c r="C46" s="145">
        <v>792</v>
      </c>
      <c r="D46" s="145">
        <v>51</v>
      </c>
      <c r="E46" s="145">
        <v>83</v>
      </c>
      <c r="F46" s="145">
        <f>C46/D46</f>
        <v>15.529411764705882</v>
      </c>
      <c r="G46" s="145">
        <f>C46/E46</f>
        <v>9.5421686746987948</v>
      </c>
      <c r="H46" s="148"/>
    </row>
    <row r="47" spans="1:8" x14ac:dyDescent="0.5">
      <c r="A47" s="149" t="s">
        <v>10</v>
      </c>
      <c r="B47" s="150">
        <f>B4+B31</f>
        <v>1028</v>
      </c>
      <c r="C47" s="150">
        <f>C4+C31</f>
        <v>219672</v>
      </c>
      <c r="D47" s="150">
        <f>D4+D31</f>
        <v>7738</v>
      </c>
      <c r="E47" s="150">
        <f>E4+E31</f>
        <v>9863</v>
      </c>
      <c r="F47" s="151"/>
      <c r="G47" s="151"/>
      <c r="H47" s="152"/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J49"/>
  <sheetViews>
    <sheetView zoomScale="90" zoomScaleNormal="90" workbookViewId="0">
      <pane ySplit="3" topLeftCell="A4" activePane="bottomLeft" state="frozen"/>
      <selection pane="bottomLeft" activeCell="L14" sqref="L14"/>
    </sheetView>
  </sheetViews>
  <sheetFormatPr defaultRowHeight="18.75" x14ac:dyDescent="0.45"/>
  <cols>
    <col min="1" max="1" width="68.6640625" style="10" customWidth="1"/>
    <col min="2" max="2" width="11.5" style="31" bestFit="1" customWidth="1"/>
    <col min="3" max="3" width="17.33203125" style="31" bestFit="1" customWidth="1"/>
    <col min="4" max="4" width="9.5" style="31" bestFit="1" customWidth="1"/>
    <col min="5" max="5" width="10.1640625" style="31" bestFit="1" customWidth="1"/>
    <col min="6" max="6" width="19.83203125" style="31" bestFit="1" customWidth="1"/>
    <col min="7" max="7" width="18.5" style="31" bestFit="1" customWidth="1"/>
    <col min="8" max="8" width="13.6640625" style="10" bestFit="1" customWidth="1"/>
    <col min="9" max="16384" width="9.33203125" style="10"/>
  </cols>
  <sheetData>
    <row r="1" spans="1:10" ht="24" x14ac:dyDescent="0.55000000000000004">
      <c r="A1" s="568" t="s">
        <v>130</v>
      </c>
      <c r="B1" s="568"/>
      <c r="C1" s="568"/>
      <c r="D1" s="568"/>
      <c r="E1" s="568"/>
      <c r="F1" s="568"/>
      <c r="G1" s="568"/>
      <c r="H1" s="568"/>
    </row>
    <row r="2" spans="1:10" ht="24" x14ac:dyDescent="0.55000000000000004">
      <c r="A2" s="66"/>
      <c r="B2" s="30"/>
      <c r="C2" s="30"/>
      <c r="D2" s="30"/>
      <c r="E2" s="30"/>
    </row>
    <row r="3" spans="1:10" ht="24" x14ac:dyDescent="0.45">
      <c r="A3" s="13" t="s">
        <v>11</v>
      </c>
      <c r="B3" s="32" t="s">
        <v>52</v>
      </c>
      <c r="C3" s="33" t="s">
        <v>53</v>
      </c>
      <c r="D3" s="32" t="s">
        <v>0</v>
      </c>
      <c r="E3" s="32" t="s">
        <v>54</v>
      </c>
      <c r="F3" s="32" t="s">
        <v>76</v>
      </c>
      <c r="G3" s="32" t="s">
        <v>77</v>
      </c>
      <c r="H3" s="14" t="s">
        <v>12</v>
      </c>
    </row>
    <row r="4" spans="1:10" ht="24" x14ac:dyDescent="0.55000000000000004">
      <c r="A4" s="1" t="s">
        <v>10</v>
      </c>
      <c r="B4" s="11">
        <f>B5+B32</f>
        <v>1028</v>
      </c>
      <c r="C4" s="11">
        <f>C5+C32</f>
        <v>220563</v>
      </c>
      <c r="D4" s="11">
        <f>D5+D32</f>
        <v>7339</v>
      </c>
      <c r="E4" s="11">
        <f>E5+E32</f>
        <v>11022</v>
      </c>
      <c r="F4" s="34"/>
      <c r="G4" s="34"/>
      <c r="H4" s="2"/>
    </row>
    <row r="5" spans="1:10" ht="24" x14ac:dyDescent="0.45">
      <c r="A5" s="15" t="s">
        <v>55</v>
      </c>
      <c r="B5" s="35">
        <f>B6+B12+B15+B18</f>
        <v>653</v>
      </c>
      <c r="C5" s="35">
        <f>C6+C12+C15+C18</f>
        <v>138605</v>
      </c>
      <c r="D5" s="35">
        <f>D6+D12+D15+D18</f>
        <v>6750</v>
      </c>
      <c r="E5" s="35">
        <f>E6+E12+E15+E18</f>
        <v>8618</v>
      </c>
      <c r="F5" s="36">
        <f>C5/D5</f>
        <v>20.534074074074073</v>
      </c>
      <c r="G5" s="36">
        <f>C5/E5</f>
        <v>16.08319795776282</v>
      </c>
      <c r="H5" s="13" t="s">
        <v>132</v>
      </c>
    </row>
    <row r="6" spans="1:10" ht="24" x14ac:dyDescent="0.45">
      <c r="A6" s="17" t="s">
        <v>56</v>
      </c>
      <c r="B6" s="37">
        <f>B7+B8+B9+B10+B11</f>
        <v>598</v>
      </c>
      <c r="C6" s="37">
        <f>C7+C8+C9+C10+C11</f>
        <v>95651</v>
      </c>
      <c r="D6" s="37">
        <f>D7+D8+D9+D10+D11</f>
        <v>6452</v>
      </c>
      <c r="E6" s="37">
        <f>E7+E8+E9+E10+E11</f>
        <v>6779</v>
      </c>
      <c r="F6" s="38">
        <f t="shared" ref="F6:F14" si="0">C6/D6</f>
        <v>14.825015499070055</v>
      </c>
      <c r="G6" s="38">
        <f>G7+G8+G9+G10+G11</f>
        <v>73.320386749739527</v>
      </c>
      <c r="H6" s="12"/>
    </row>
    <row r="7" spans="1:10" ht="24" x14ac:dyDescent="0.45">
      <c r="A7" s="3" t="s">
        <v>57</v>
      </c>
      <c r="B7" s="39">
        <v>196</v>
      </c>
      <c r="C7" s="39">
        <v>22607</v>
      </c>
      <c r="D7" s="39">
        <v>1551</v>
      </c>
      <c r="E7" s="39">
        <v>1979</v>
      </c>
      <c r="F7" s="40">
        <f t="shared" si="0"/>
        <v>14.575757575757576</v>
      </c>
      <c r="G7" s="40">
        <f>C7/E7</f>
        <v>11.42344618494189</v>
      </c>
      <c r="H7" s="7"/>
      <c r="J7" s="10">
        <v>1815</v>
      </c>
    </row>
    <row r="8" spans="1:10" ht="24" x14ac:dyDescent="0.45">
      <c r="A8" s="3" t="s">
        <v>58</v>
      </c>
      <c r="B8" s="39">
        <v>221</v>
      </c>
      <c r="C8" s="39">
        <v>23589</v>
      </c>
      <c r="D8" s="39">
        <v>1804</v>
      </c>
      <c r="E8" s="39">
        <v>2125</v>
      </c>
      <c r="F8" s="40">
        <f t="shared" si="0"/>
        <v>13.075942350332594</v>
      </c>
      <c r="G8" s="40">
        <f>C8/E8</f>
        <v>11.100705882352941</v>
      </c>
      <c r="H8" s="7"/>
      <c r="J8" s="10">
        <v>1551</v>
      </c>
    </row>
    <row r="9" spans="1:10" ht="24" x14ac:dyDescent="0.45">
      <c r="A9" s="3" t="s">
        <v>59</v>
      </c>
      <c r="B9" s="39">
        <v>145</v>
      </c>
      <c r="C9" s="39">
        <v>17174</v>
      </c>
      <c r="D9" s="39">
        <v>1282</v>
      </c>
      <c r="E9" s="39">
        <v>1660</v>
      </c>
      <c r="F9" s="40">
        <f t="shared" si="0"/>
        <v>13.396255850234009</v>
      </c>
      <c r="G9" s="40">
        <f>C9/E9</f>
        <v>10.345783132530121</v>
      </c>
      <c r="H9" s="7"/>
      <c r="J9" s="10">
        <v>1804</v>
      </c>
    </row>
    <row r="10" spans="1:10" ht="24" x14ac:dyDescent="0.45">
      <c r="A10" s="3" t="s">
        <v>60</v>
      </c>
      <c r="B10" s="39">
        <v>35</v>
      </c>
      <c r="C10" s="39">
        <v>31906</v>
      </c>
      <c r="D10" s="39">
        <v>1815</v>
      </c>
      <c r="E10" s="39">
        <v>964</v>
      </c>
      <c r="F10" s="40">
        <f t="shared" si="0"/>
        <v>17.579063360881541</v>
      </c>
      <c r="G10" s="40">
        <f>C10/E10</f>
        <v>33.097510373443981</v>
      </c>
      <c r="H10" s="7"/>
      <c r="J10" s="10">
        <v>1282</v>
      </c>
    </row>
    <row r="11" spans="1:10" ht="24" x14ac:dyDescent="0.45">
      <c r="A11" s="3" t="s">
        <v>61</v>
      </c>
      <c r="B11" s="39">
        <v>1</v>
      </c>
      <c r="C11" s="39">
        <v>375</v>
      </c>
      <c r="D11" s="39"/>
      <c r="E11" s="39">
        <v>51</v>
      </c>
      <c r="F11" s="40"/>
      <c r="G11" s="40">
        <f>C11/E11</f>
        <v>7.3529411764705879</v>
      </c>
      <c r="H11" s="7"/>
    </row>
    <row r="12" spans="1:10" ht="24" x14ac:dyDescent="0.45">
      <c r="A12" s="17" t="s">
        <v>62</v>
      </c>
      <c r="B12" s="37">
        <f t="shared" ref="B12:G12" si="1">B13+B14</f>
        <v>33</v>
      </c>
      <c r="C12" s="37">
        <f t="shared" si="1"/>
        <v>11087</v>
      </c>
      <c r="D12" s="37">
        <f t="shared" si="1"/>
        <v>298</v>
      </c>
      <c r="E12" s="37">
        <f>E13+E14</f>
        <v>783</v>
      </c>
      <c r="F12" s="38">
        <f t="shared" si="1"/>
        <v>94.6664856056491</v>
      </c>
      <c r="G12" s="38">
        <f t="shared" si="1"/>
        <v>32.914074074074072</v>
      </c>
      <c r="H12" s="12"/>
    </row>
    <row r="13" spans="1:10" ht="24" x14ac:dyDescent="0.45">
      <c r="A13" s="3" t="s">
        <v>96</v>
      </c>
      <c r="B13" s="39">
        <v>29</v>
      </c>
      <c r="C13" s="39">
        <v>8967</v>
      </c>
      <c r="D13" s="39">
        <v>263</v>
      </c>
      <c r="E13" s="39">
        <v>675</v>
      </c>
      <c r="F13" s="40">
        <f t="shared" si="0"/>
        <v>34.095057034220531</v>
      </c>
      <c r="G13" s="40">
        <f t="shared" ref="G13:G31" si="2">C13/E13</f>
        <v>13.284444444444444</v>
      </c>
      <c r="H13" s="4"/>
    </row>
    <row r="14" spans="1:10" ht="24" x14ac:dyDescent="0.45">
      <c r="A14" s="3" t="s">
        <v>97</v>
      </c>
      <c r="B14" s="39">
        <v>4</v>
      </c>
      <c r="C14" s="39">
        <v>2120</v>
      </c>
      <c r="D14" s="39">
        <v>35</v>
      </c>
      <c r="E14" s="39">
        <v>108</v>
      </c>
      <c r="F14" s="40">
        <f t="shared" si="0"/>
        <v>60.571428571428569</v>
      </c>
      <c r="G14" s="40">
        <f t="shared" si="2"/>
        <v>19.62962962962963</v>
      </c>
      <c r="H14" s="4"/>
    </row>
    <row r="15" spans="1:10" ht="24" x14ac:dyDescent="0.45">
      <c r="A15" s="17" t="s">
        <v>63</v>
      </c>
      <c r="B15" s="37">
        <f>B16+B17</f>
        <v>9</v>
      </c>
      <c r="C15" s="37">
        <f>C16+C17</f>
        <v>12933</v>
      </c>
      <c r="D15" s="37"/>
      <c r="E15" s="37">
        <f>E16+E17</f>
        <v>722</v>
      </c>
      <c r="F15" s="41"/>
      <c r="G15" s="38">
        <f t="shared" si="2"/>
        <v>17.912742382271468</v>
      </c>
      <c r="H15" s="12"/>
    </row>
    <row r="16" spans="1:10" ht="24" x14ac:dyDescent="0.45">
      <c r="A16" s="3" t="s">
        <v>64</v>
      </c>
      <c r="B16" s="39">
        <v>6</v>
      </c>
      <c r="C16" s="39">
        <v>12137</v>
      </c>
      <c r="D16" s="25"/>
      <c r="E16" s="39">
        <v>677</v>
      </c>
      <c r="F16" s="42"/>
      <c r="G16" s="42">
        <f t="shared" si="2"/>
        <v>17.92762186115214</v>
      </c>
      <c r="H16" s="6"/>
    </row>
    <row r="17" spans="1:8" ht="24" x14ac:dyDescent="0.45">
      <c r="A17" s="3" t="s">
        <v>65</v>
      </c>
      <c r="B17" s="43">
        <v>3</v>
      </c>
      <c r="C17" s="43">
        <v>796</v>
      </c>
      <c r="D17" s="25"/>
      <c r="E17" s="43">
        <v>45</v>
      </c>
      <c r="F17" s="42"/>
      <c r="G17" s="42">
        <f t="shared" si="2"/>
        <v>17.68888888888889</v>
      </c>
      <c r="H17" s="6"/>
    </row>
    <row r="18" spans="1:8" ht="43.5" x14ac:dyDescent="0.45">
      <c r="A18" s="22" t="s">
        <v>73</v>
      </c>
      <c r="B18" s="37">
        <v>13</v>
      </c>
      <c r="C18" s="37">
        <v>18934</v>
      </c>
      <c r="D18" s="37">
        <f>D19+D20+D21+D22+D23+D25+D24+D26+D27+D28+D29+D30+D31</f>
        <v>0</v>
      </c>
      <c r="E18" s="37">
        <v>334</v>
      </c>
      <c r="F18" s="41">
        <f>F19+F20+F21+F22+F23+F25+F24+F26+F27+F28+F29+F30+F31</f>
        <v>0</v>
      </c>
      <c r="G18" s="38">
        <f t="shared" si="2"/>
        <v>56.688622754491021</v>
      </c>
      <c r="H18" s="12"/>
    </row>
    <row r="19" spans="1:8" ht="24" hidden="1" x14ac:dyDescent="0.55000000000000004">
      <c r="A19" s="5" t="s">
        <v>79</v>
      </c>
      <c r="B19" s="25"/>
      <c r="C19" s="44"/>
      <c r="D19" s="25"/>
      <c r="E19" s="44"/>
      <c r="F19" s="26"/>
      <c r="G19" s="42" t="e">
        <f t="shared" si="2"/>
        <v>#DIV/0!</v>
      </c>
      <c r="H19" s="6"/>
    </row>
    <row r="20" spans="1:8" ht="24" hidden="1" x14ac:dyDescent="0.55000000000000004">
      <c r="A20" s="5" t="s">
        <v>80</v>
      </c>
      <c r="B20" s="25"/>
      <c r="C20" s="44"/>
      <c r="D20" s="25"/>
      <c r="E20" s="44"/>
      <c r="F20" s="26"/>
      <c r="G20" s="42" t="e">
        <f t="shared" si="2"/>
        <v>#DIV/0!</v>
      </c>
      <c r="H20" s="6"/>
    </row>
    <row r="21" spans="1:8" ht="24" hidden="1" x14ac:dyDescent="0.55000000000000004">
      <c r="A21" s="5" t="s">
        <v>81</v>
      </c>
      <c r="B21" s="25"/>
      <c r="C21" s="44"/>
      <c r="D21" s="25"/>
      <c r="E21" s="44"/>
      <c r="F21" s="26"/>
      <c r="G21" s="42" t="e">
        <f t="shared" si="2"/>
        <v>#DIV/0!</v>
      </c>
      <c r="H21" s="6"/>
    </row>
    <row r="22" spans="1:8" ht="24" hidden="1" x14ac:dyDescent="0.55000000000000004">
      <c r="A22" s="5" t="s">
        <v>82</v>
      </c>
      <c r="B22" s="25"/>
      <c r="C22" s="44"/>
      <c r="D22" s="25"/>
      <c r="E22" s="44"/>
      <c r="F22" s="26"/>
      <c r="G22" s="42" t="e">
        <f t="shared" si="2"/>
        <v>#DIV/0!</v>
      </c>
      <c r="H22" s="6"/>
    </row>
    <row r="23" spans="1:8" ht="24" hidden="1" x14ac:dyDescent="0.55000000000000004">
      <c r="A23" s="5" t="s">
        <v>83</v>
      </c>
      <c r="B23" s="25"/>
      <c r="C23" s="44"/>
      <c r="D23" s="25"/>
      <c r="E23" s="44"/>
      <c r="F23" s="26"/>
      <c r="G23" s="42" t="e">
        <f t="shared" si="2"/>
        <v>#DIV/0!</v>
      </c>
      <c r="H23" s="6"/>
    </row>
    <row r="24" spans="1:8" ht="24" hidden="1" x14ac:dyDescent="0.55000000000000004">
      <c r="A24" s="5" t="s">
        <v>84</v>
      </c>
      <c r="B24" s="25"/>
      <c r="C24" s="44"/>
      <c r="D24" s="25"/>
      <c r="E24" s="44"/>
      <c r="F24" s="26"/>
      <c r="G24" s="42" t="e">
        <f t="shared" si="2"/>
        <v>#DIV/0!</v>
      </c>
      <c r="H24" s="6"/>
    </row>
    <row r="25" spans="1:8" ht="24" hidden="1" x14ac:dyDescent="0.55000000000000004">
      <c r="A25" s="5" t="s">
        <v>85</v>
      </c>
      <c r="B25" s="25"/>
      <c r="C25" s="44"/>
      <c r="D25" s="25"/>
      <c r="E25" s="44"/>
      <c r="F25" s="26"/>
      <c r="G25" s="42" t="e">
        <f t="shared" si="2"/>
        <v>#DIV/0!</v>
      </c>
      <c r="H25" s="6"/>
    </row>
    <row r="26" spans="1:8" ht="24" hidden="1" x14ac:dyDescent="0.55000000000000004">
      <c r="A26" s="5" t="s">
        <v>86</v>
      </c>
      <c r="B26" s="25"/>
      <c r="C26" s="44"/>
      <c r="D26" s="25"/>
      <c r="E26" s="44"/>
      <c r="F26" s="26"/>
      <c r="G26" s="42" t="e">
        <f t="shared" si="2"/>
        <v>#DIV/0!</v>
      </c>
      <c r="H26" s="6"/>
    </row>
    <row r="27" spans="1:8" ht="24" hidden="1" x14ac:dyDescent="0.55000000000000004">
      <c r="A27" s="5" t="s">
        <v>87</v>
      </c>
      <c r="B27" s="25"/>
      <c r="C27" s="44"/>
      <c r="D27" s="25"/>
      <c r="E27" s="44"/>
      <c r="F27" s="26"/>
      <c r="G27" s="42" t="e">
        <f t="shared" si="2"/>
        <v>#DIV/0!</v>
      </c>
      <c r="H27" s="6"/>
    </row>
    <row r="28" spans="1:8" ht="24" hidden="1" x14ac:dyDescent="0.55000000000000004">
      <c r="A28" s="5" t="s">
        <v>88</v>
      </c>
      <c r="B28" s="25"/>
      <c r="C28" s="44"/>
      <c r="D28" s="25"/>
      <c r="E28" s="44"/>
      <c r="F28" s="26"/>
      <c r="G28" s="42" t="e">
        <f t="shared" si="2"/>
        <v>#DIV/0!</v>
      </c>
      <c r="H28" s="6"/>
    </row>
    <row r="29" spans="1:8" ht="24" hidden="1" x14ac:dyDescent="0.55000000000000004">
      <c r="A29" s="5" t="s">
        <v>89</v>
      </c>
      <c r="B29" s="25"/>
      <c r="C29" s="44"/>
      <c r="D29" s="25"/>
      <c r="E29" s="44"/>
      <c r="F29" s="26"/>
      <c r="G29" s="42" t="e">
        <f t="shared" si="2"/>
        <v>#DIV/0!</v>
      </c>
      <c r="H29" s="6"/>
    </row>
    <row r="30" spans="1:8" ht="24" hidden="1" x14ac:dyDescent="0.55000000000000004">
      <c r="A30" s="5" t="s">
        <v>90</v>
      </c>
      <c r="B30" s="25"/>
      <c r="C30" s="44"/>
      <c r="D30" s="25"/>
      <c r="E30" s="44"/>
      <c r="F30" s="26"/>
      <c r="G30" s="42" t="e">
        <f t="shared" si="2"/>
        <v>#DIV/0!</v>
      </c>
      <c r="H30" s="6"/>
    </row>
    <row r="31" spans="1:8" ht="24" hidden="1" x14ac:dyDescent="0.55000000000000004">
      <c r="A31" s="5" t="s">
        <v>91</v>
      </c>
      <c r="B31" s="25"/>
      <c r="C31" s="44"/>
      <c r="D31" s="25"/>
      <c r="E31" s="44"/>
      <c r="F31" s="26"/>
      <c r="G31" s="42" t="e">
        <f t="shared" si="2"/>
        <v>#DIV/0!</v>
      </c>
      <c r="H31" s="6"/>
    </row>
    <row r="32" spans="1:8" ht="24" x14ac:dyDescent="0.45">
      <c r="A32" s="15" t="s">
        <v>71</v>
      </c>
      <c r="B32" s="35">
        <f>B33+B40+B47+B48+B49</f>
        <v>375</v>
      </c>
      <c r="C32" s="35">
        <f>C33+C40+C47+C48+C49</f>
        <v>81958</v>
      </c>
      <c r="D32" s="35">
        <f>D33+D40+D47+D48+D49</f>
        <v>589</v>
      </c>
      <c r="E32" s="35">
        <f>E33+E40+E47+E48+E49</f>
        <v>2404</v>
      </c>
      <c r="F32" s="35"/>
      <c r="G32" s="35"/>
      <c r="H32" s="16"/>
    </row>
    <row r="33" spans="1:8" ht="24" x14ac:dyDescent="0.45">
      <c r="A33" s="17" t="s">
        <v>120</v>
      </c>
      <c r="B33" s="49">
        <f>B34+B35</f>
        <v>5</v>
      </c>
      <c r="C33" s="49">
        <f>C34+C35</f>
        <v>57714</v>
      </c>
      <c r="D33" s="49"/>
      <c r="E33" s="49">
        <f>E34+E35</f>
        <v>2236</v>
      </c>
      <c r="F33" s="55"/>
      <c r="G33" s="51">
        <f>C33/E33</f>
        <v>25.811270125223615</v>
      </c>
      <c r="H33" s="52" t="s">
        <v>131</v>
      </c>
    </row>
    <row r="34" spans="1:8" s="19" customFormat="1" ht="24" x14ac:dyDescent="0.45">
      <c r="A34" s="18" t="s">
        <v>101</v>
      </c>
      <c r="B34" s="67">
        <v>3</v>
      </c>
      <c r="C34" s="67">
        <v>3714</v>
      </c>
      <c r="D34" s="67">
        <v>121</v>
      </c>
      <c r="E34" s="67">
        <v>184</v>
      </c>
      <c r="F34" s="68">
        <v>31.216666666666665</v>
      </c>
      <c r="G34" s="68">
        <v>20.358695652173914</v>
      </c>
      <c r="H34" s="69"/>
    </row>
    <row r="35" spans="1:8" s="19" customFormat="1" ht="24" x14ac:dyDescent="0.45">
      <c r="A35" s="18" t="s">
        <v>66</v>
      </c>
      <c r="B35" s="56">
        <f t="shared" ref="B35:G35" si="3">B36</f>
        <v>2</v>
      </c>
      <c r="C35" s="61">
        <f t="shared" si="3"/>
        <v>54000</v>
      </c>
      <c r="D35" s="61">
        <f t="shared" si="3"/>
        <v>0</v>
      </c>
      <c r="E35" s="61">
        <f t="shared" si="3"/>
        <v>2052</v>
      </c>
      <c r="F35" s="59">
        <f t="shared" si="3"/>
        <v>0</v>
      </c>
      <c r="G35" s="59">
        <f t="shared" si="3"/>
        <v>0</v>
      </c>
      <c r="H35" s="52" t="s">
        <v>131</v>
      </c>
    </row>
    <row r="36" spans="1:8" ht="24" x14ac:dyDescent="0.45">
      <c r="A36" s="3" t="s">
        <v>67</v>
      </c>
      <c r="B36" s="57">
        <f>B37+B38</f>
        <v>2</v>
      </c>
      <c r="C36" s="62">
        <f>C37+C38</f>
        <v>54000</v>
      </c>
      <c r="D36" s="62"/>
      <c r="E36" s="62">
        <f>E37+E38</f>
        <v>2052</v>
      </c>
      <c r="F36" s="26"/>
      <c r="G36" s="40"/>
      <c r="H36" s="52" t="s">
        <v>131</v>
      </c>
    </row>
    <row r="37" spans="1:8" ht="24" x14ac:dyDescent="0.45">
      <c r="A37" s="3" t="s">
        <v>68</v>
      </c>
      <c r="B37" s="57">
        <v>1</v>
      </c>
      <c r="C37" s="62">
        <v>40828</v>
      </c>
      <c r="D37" s="63"/>
      <c r="E37" s="62">
        <v>1398</v>
      </c>
      <c r="F37" s="60"/>
      <c r="G37" s="40"/>
      <c r="H37" s="52" t="s">
        <v>131</v>
      </c>
    </row>
    <row r="38" spans="1:8" ht="24" x14ac:dyDescent="0.45">
      <c r="A38" s="3" t="s">
        <v>69</v>
      </c>
      <c r="B38" s="57">
        <v>1</v>
      </c>
      <c r="C38" s="62">
        <v>13172</v>
      </c>
      <c r="D38" s="63"/>
      <c r="E38" s="62">
        <v>654</v>
      </c>
      <c r="F38" s="60"/>
      <c r="G38" s="40"/>
      <c r="H38" s="52" t="s">
        <v>131</v>
      </c>
    </row>
    <row r="39" spans="1:8" ht="24" x14ac:dyDescent="0.45">
      <c r="A39" s="3" t="s">
        <v>70</v>
      </c>
      <c r="B39" s="57"/>
      <c r="C39" s="57"/>
      <c r="D39" s="57"/>
      <c r="E39" s="57"/>
      <c r="F39" s="58"/>
      <c r="G39" s="58"/>
      <c r="H39" s="52" t="s">
        <v>131</v>
      </c>
    </row>
    <row r="40" spans="1:8" ht="24" x14ac:dyDescent="0.45">
      <c r="A40" s="17" t="s">
        <v>121</v>
      </c>
      <c r="B40" s="37">
        <f t="shared" ref="B40:G40" si="4">B41+B46</f>
        <v>359</v>
      </c>
      <c r="C40" s="37">
        <f t="shared" si="4"/>
        <v>22091</v>
      </c>
      <c r="D40" s="37">
        <f t="shared" si="4"/>
        <v>492</v>
      </c>
      <c r="E40" s="37">
        <f t="shared" si="4"/>
        <v>0</v>
      </c>
      <c r="F40" s="37">
        <f t="shared" si="4"/>
        <v>0</v>
      </c>
      <c r="G40" s="37">
        <f t="shared" si="4"/>
        <v>0</v>
      </c>
      <c r="H40" s="12"/>
    </row>
    <row r="41" spans="1:8" ht="24" x14ac:dyDescent="0.55000000000000004">
      <c r="A41" s="8" t="s">
        <v>72</v>
      </c>
      <c r="B41" s="45">
        <f>SUM(B42:B45)</f>
        <v>36</v>
      </c>
      <c r="C41" s="45">
        <f>SUM(C42:C45)</f>
        <v>10056</v>
      </c>
      <c r="D41" s="45">
        <f>D42+D43+D44+D45</f>
        <v>492</v>
      </c>
      <c r="E41" s="45">
        <f>E42+E43+E44+E45</f>
        <v>0</v>
      </c>
      <c r="F41" s="45">
        <f>F42+F43+F44+F45</f>
        <v>0</v>
      </c>
      <c r="G41" s="46"/>
      <c r="H41" s="9"/>
    </row>
    <row r="42" spans="1:8" ht="24" x14ac:dyDescent="0.55000000000000004">
      <c r="A42" s="23" t="s">
        <v>92</v>
      </c>
      <c r="B42" s="25">
        <v>20</v>
      </c>
      <c r="C42" s="25">
        <v>4780</v>
      </c>
      <c r="D42" s="25">
        <v>251</v>
      </c>
      <c r="E42" s="25"/>
      <c r="F42" s="42"/>
      <c r="G42" s="42"/>
      <c r="H42" s="4"/>
    </row>
    <row r="43" spans="1:8" ht="24" x14ac:dyDescent="0.55000000000000004">
      <c r="A43" s="23" t="s">
        <v>93</v>
      </c>
      <c r="B43" s="25">
        <v>7</v>
      </c>
      <c r="C43" s="25">
        <v>3023</v>
      </c>
      <c r="D43" s="25">
        <v>132</v>
      </c>
      <c r="E43" s="25"/>
      <c r="F43" s="42"/>
      <c r="G43" s="42"/>
      <c r="H43" s="4"/>
    </row>
    <row r="44" spans="1:8" ht="24" x14ac:dyDescent="0.55000000000000004">
      <c r="A44" s="23" t="s">
        <v>122</v>
      </c>
      <c r="B44" s="25">
        <v>4</v>
      </c>
      <c r="C44" s="25">
        <v>750</v>
      </c>
      <c r="D44" s="25">
        <v>34</v>
      </c>
      <c r="E44" s="47"/>
      <c r="F44" s="42"/>
      <c r="G44" s="42"/>
      <c r="H44" s="4"/>
    </row>
    <row r="45" spans="1:8" ht="24" x14ac:dyDescent="0.55000000000000004">
      <c r="A45" s="23" t="s">
        <v>94</v>
      </c>
      <c r="B45" s="25">
        <v>5</v>
      </c>
      <c r="C45" s="25">
        <v>1503</v>
      </c>
      <c r="D45" s="25">
        <v>75</v>
      </c>
      <c r="E45" s="47"/>
      <c r="F45" s="42"/>
      <c r="G45" s="42"/>
      <c r="H45" s="4"/>
    </row>
    <row r="46" spans="1:8" ht="24" x14ac:dyDescent="0.55000000000000004">
      <c r="A46" s="23" t="s">
        <v>95</v>
      </c>
      <c r="B46" s="25">
        <v>323</v>
      </c>
      <c r="C46" s="25">
        <v>12035</v>
      </c>
      <c r="D46" s="25"/>
      <c r="E46" s="25"/>
      <c r="F46" s="42"/>
      <c r="G46" s="42"/>
      <c r="H46" s="24"/>
    </row>
    <row r="47" spans="1:8" ht="24" x14ac:dyDescent="0.45">
      <c r="A47" s="17" t="s">
        <v>123</v>
      </c>
      <c r="B47" s="49">
        <v>1</v>
      </c>
      <c r="C47" s="49">
        <v>500</v>
      </c>
      <c r="D47" s="54">
        <v>4</v>
      </c>
      <c r="E47" s="54">
        <v>54</v>
      </c>
      <c r="F47" s="50">
        <f>C47/D47</f>
        <v>125</v>
      </c>
      <c r="G47" s="51">
        <f>C47/E47</f>
        <v>9.2592592592592595</v>
      </c>
      <c r="H47" s="52" t="s">
        <v>131</v>
      </c>
    </row>
    <row r="48" spans="1:8" ht="48" x14ac:dyDescent="0.45">
      <c r="A48" s="21" t="s">
        <v>124</v>
      </c>
      <c r="B48" s="49">
        <v>1</v>
      </c>
      <c r="C48" s="49">
        <v>861</v>
      </c>
      <c r="D48" s="49">
        <v>42</v>
      </c>
      <c r="E48" s="49">
        <v>31</v>
      </c>
      <c r="F48" s="51">
        <f>C48/D48</f>
        <v>20.5</v>
      </c>
      <c r="G48" s="51">
        <f>C48/E48</f>
        <v>27.774193548387096</v>
      </c>
      <c r="H48" s="52" t="s">
        <v>131</v>
      </c>
    </row>
    <row r="49" spans="1:8" ht="24" x14ac:dyDescent="0.45">
      <c r="A49" s="17" t="s">
        <v>125</v>
      </c>
      <c r="B49" s="37">
        <v>9</v>
      </c>
      <c r="C49" s="54">
        <v>792</v>
      </c>
      <c r="D49" s="54">
        <v>51</v>
      </c>
      <c r="E49" s="54">
        <v>83</v>
      </c>
      <c r="F49" s="54">
        <f>C49/D49</f>
        <v>15.529411764705882</v>
      </c>
      <c r="G49" s="54">
        <f>C49/E49</f>
        <v>9.5421686746987948</v>
      </c>
      <c r="H49" s="53"/>
    </row>
  </sheetData>
  <mergeCells count="1">
    <mergeCell ref="A1:H1"/>
  </mergeCells>
  <printOptions horizontalCentered="1"/>
  <pageMargins left="0.23622047244094499" right="0.23622047244094499" top="0.55118110236220497" bottom="0.55118110236220497" header="0.31496062992126" footer="0.31496062992126"/>
  <pageSetup paperSize="9" scale="60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AD46"/>
  <sheetViews>
    <sheetView view="pageBreakPreview" zoomScale="80" zoomScaleNormal="80" zoomScaleSheetLayoutView="80" workbookViewId="0">
      <pane xSplit="1" ySplit="5" topLeftCell="G6" activePane="bottomRight" state="frozen"/>
      <selection pane="topRight" activeCell="B1" sqref="B1"/>
      <selection pane="bottomLeft" activeCell="A6" sqref="A6"/>
      <selection pane="bottomRight" activeCell="N46" sqref="N46"/>
    </sheetView>
  </sheetViews>
  <sheetFormatPr defaultRowHeight="24" x14ac:dyDescent="0.55000000000000004"/>
  <cols>
    <col min="1" max="1" width="25.5" style="531" customWidth="1"/>
    <col min="2" max="2" width="8.1640625" style="531" customWidth="1"/>
    <col min="3" max="3" width="13.33203125" style="531" bestFit="1" customWidth="1"/>
    <col min="4" max="7" width="10" style="531" customWidth="1"/>
    <col min="8" max="9" width="10" style="479" customWidth="1"/>
    <col min="10" max="12" width="10" style="562" customWidth="1"/>
    <col min="13" max="13" width="10" style="529" customWidth="1"/>
    <col min="14" max="27" width="10" style="479" customWidth="1"/>
    <col min="28" max="29" width="13.83203125" style="479" customWidth="1"/>
    <col min="30" max="219" width="9.33203125" style="531" customWidth="1"/>
    <col min="220" max="220" width="25.5" style="531" customWidth="1"/>
    <col min="221" max="226" width="7.6640625" style="531" customWidth="1"/>
    <col min="227" max="16384" width="9.33203125" style="531"/>
  </cols>
  <sheetData>
    <row r="1" spans="1:29" x14ac:dyDescent="0.55000000000000004">
      <c r="A1" s="526" t="s">
        <v>363</v>
      </c>
      <c r="B1" s="526"/>
      <c r="C1" s="527"/>
      <c r="D1" s="526"/>
      <c r="E1" s="526"/>
      <c r="F1" s="526"/>
      <c r="G1" s="526"/>
      <c r="J1" s="528"/>
      <c r="K1" s="528"/>
      <c r="L1" s="528"/>
      <c r="N1" s="530"/>
      <c r="O1" s="530"/>
      <c r="P1" s="530"/>
      <c r="Q1" s="530"/>
      <c r="R1" s="530"/>
      <c r="S1" s="530"/>
      <c r="T1" s="530"/>
      <c r="U1" s="530"/>
      <c r="V1" s="530"/>
      <c r="W1" s="530"/>
      <c r="X1" s="530"/>
      <c r="Y1" s="530"/>
      <c r="Z1" s="530"/>
      <c r="AA1" s="530"/>
    </row>
    <row r="2" spans="1:29" x14ac:dyDescent="0.55000000000000004">
      <c r="A2" s="526" t="s">
        <v>35</v>
      </c>
      <c r="B2" s="526"/>
      <c r="C2" s="527"/>
      <c r="D2"/>
      <c r="E2"/>
      <c r="F2" s="564"/>
      <c r="G2" s="564"/>
      <c r="H2" s="564"/>
      <c r="I2"/>
      <c r="J2" s="564"/>
      <c r="K2" s="564"/>
      <c r="L2" s="564"/>
      <c r="M2" s="564"/>
      <c r="N2" s="564"/>
      <c r="O2" s="564"/>
      <c r="P2" s="564"/>
      <c r="Q2" s="564"/>
      <c r="R2"/>
      <c r="S2"/>
      <c r="T2" s="564"/>
      <c r="U2" s="564"/>
      <c r="V2" s="564"/>
      <c r="W2" s="564"/>
      <c r="X2"/>
      <c r="Y2"/>
      <c r="Z2" s="564"/>
      <c r="AA2" s="564"/>
      <c r="AC2" s="532"/>
    </row>
    <row r="3" spans="1:29" x14ac:dyDescent="0.55000000000000004">
      <c r="A3" s="533"/>
      <c r="B3" s="533"/>
      <c r="C3" s="533" t="s">
        <v>364</v>
      </c>
      <c r="D3" s="533" t="s">
        <v>112</v>
      </c>
      <c r="E3" s="533"/>
      <c r="F3" s="533" t="s">
        <v>112</v>
      </c>
      <c r="G3" s="533"/>
      <c r="H3" s="533" t="s">
        <v>113</v>
      </c>
      <c r="J3" s="533" t="s">
        <v>112</v>
      </c>
      <c r="K3" s="533"/>
      <c r="L3" s="533" t="s">
        <v>335</v>
      </c>
      <c r="M3" s="533"/>
      <c r="N3" s="533" t="s">
        <v>112</v>
      </c>
      <c r="O3" s="533"/>
      <c r="P3" s="533" t="s">
        <v>112</v>
      </c>
      <c r="Q3" s="533"/>
      <c r="R3" s="533" t="s">
        <v>112</v>
      </c>
      <c r="S3" s="533"/>
      <c r="T3" s="533" t="s">
        <v>112</v>
      </c>
      <c r="U3" s="533"/>
      <c r="V3" s="533" t="s">
        <v>112</v>
      </c>
      <c r="W3" s="533"/>
      <c r="Z3" s="533"/>
      <c r="AA3" s="534"/>
    </row>
    <row r="4" spans="1:29" x14ac:dyDescent="0.55000000000000004">
      <c r="A4" s="576" t="s">
        <v>13</v>
      </c>
      <c r="B4" s="580" t="s">
        <v>135</v>
      </c>
      <c r="C4" s="580" t="s">
        <v>134</v>
      </c>
      <c r="D4" s="582" t="s">
        <v>45</v>
      </c>
      <c r="E4" s="582"/>
      <c r="F4" s="578" t="s">
        <v>46</v>
      </c>
      <c r="G4" s="579"/>
      <c r="H4" s="572" t="s">
        <v>50</v>
      </c>
      <c r="I4" s="572"/>
      <c r="J4" s="569" t="s">
        <v>127</v>
      </c>
      <c r="K4" s="569"/>
      <c r="L4" s="570" t="s">
        <v>47</v>
      </c>
      <c r="M4" s="570"/>
      <c r="N4" s="572" t="s">
        <v>49</v>
      </c>
      <c r="O4" s="572"/>
      <c r="P4" s="569" t="s">
        <v>78</v>
      </c>
      <c r="Q4" s="569"/>
      <c r="R4" s="570" t="s">
        <v>74</v>
      </c>
      <c r="S4" s="570"/>
      <c r="T4" s="572" t="s">
        <v>51</v>
      </c>
      <c r="U4" s="572"/>
      <c r="V4" s="569" t="s">
        <v>75</v>
      </c>
      <c r="W4" s="569"/>
      <c r="X4" s="571" t="s">
        <v>98</v>
      </c>
      <c r="Y4" s="571"/>
      <c r="Z4" s="572" t="s">
        <v>133</v>
      </c>
      <c r="AA4" s="572"/>
      <c r="AB4" s="571" t="s">
        <v>3</v>
      </c>
      <c r="AC4" s="571"/>
    </row>
    <row r="5" spans="1:29" x14ac:dyDescent="0.55000000000000004">
      <c r="A5" s="577"/>
      <c r="B5" s="581"/>
      <c r="C5" s="581"/>
      <c r="D5" s="535" t="s">
        <v>100</v>
      </c>
      <c r="E5" s="535" t="s">
        <v>0</v>
      </c>
      <c r="F5" s="535" t="s">
        <v>100</v>
      </c>
      <c r="G5" s="535" t="s">
        <v>0</v>
      </c>
      <c r="H5" s="536" t="s">
        <v>100</v>
      </c>
      <c r="I5" s="536" t="s">
        <v>0</v>
      </c>
      <c r="J5" s="536" t="s">
        <v>100</v>
      </c>
      <c r="K5" s="536" t="s">
        <v>0</v>
      </c>
      <c r="L5" s="536" t="s">
        <v>100</v>
      </c>
      <c r="M5" s="536" t="s">
        <v>0</v>
      </c>
      <c r="N5" s="536" t="s">
        <v>100</v>
      </c>
      <c r="O5" s="536" t="s">
        <v>0</v>
      </c>
      <c r="P5" s="536" t="s">
        <v>100</v>
      </c>
      <c r="Q5" s="536" t="s">
        <v>0</v>
      </c>
      <c r="R5" s="536" t="s">
        <v>100</v>
      </c>
      <c r="S5" s="536" t="s">
        <v>0</v>
      </c>
      <c r="T5" s="536" t="s">
        <v>100</v>
      </c>
      <c r="U5" s="536" t="s">
        <v>0</v>
      </c>
      <c r="V5" s="536" t="s">
        <v>100</v>
      </c>
      <c r="W5" s="536" t="s">
        <v>0</v>
      </c>
      <c r="X5" s="536" t="s">
        <v>100</v>
      </c>
      <c r="Y5" s="536" t="s">
        <v>0</v>
      </c>
      <c r="Z5" s="536" t="s">
        <v>100</v>
      </c>
      <c r="AA5" s="536" t="s">
        <v>0</v>
      </c>
      <c r="AB5" s="536" t="s">
        <v>100</v>
      </c>
      <c r="AC5" s="536" t="s">
        <v>0</v>
      </c>
    </row>
    <row r="6" spans="1:29" x14ac:dyDescent="0.55000000000000004">
      <c r="A6" s="537" t="s">
        <v>46</v>
      </c>
      <c r="B6" s="537"/>
      <c r="C6" s="537"/>
      <c r="D6" s="538"/>
      <c r="E6" s="538"/>
      <c r="F6" s="538">
        <v>467</v>
      </c>
      <c r="G6" s="538"/>
      <c r="H6" s="538"/>
      <c r="I6" s="539"/>
      <c r="J6" s="539"/>
      <c r="K6" s="539"/>
      <c r="L6" s="538"/>
      <c r="M6" s="539"/>
      <c r="N6" s="538"/>
      <c r="O6" s="539"/>
      <c r="P6" s="538"/>
      <c r="Q6" s="539"/>
      <c r="R6" s="538"/>
      <c r="S6" s="539"/>
      <c r="T6" s="538"/>
      <c r="U6" s="539"/>
      <c r="V6" s="538"/>
      <c r="W6" s="539"/>
      <c r="X6" s="539">
        <f>D6+F6+H6+J6+L6+N6+P6+R6+T6+V6</f>
        <v>467</v>
      </c>
      <c r="Y6" s="538">
        <f>E6+G6+I6+K6+M6+O6+Q6+S6+U6+W6</f>
        <v>0</v>
      </c>
      <c r="Z6" s="538"/>
      <c r="AA6" s="539"/>
      <c r="AB6" s="538">
        <f>X6+Z6</f>
        <v>467</v>
      </c>
      <c r="AC6" s="538">
        <f>Y6+AA6</f>
        <v>0</v>
      </c>
    </row>
    <row r="7" spans="1:29" x14ac:dyDescent="0.55000000000000004">
      <c r="A7" s="540" t="s">
        <v>36</v>
      </c>
      <c r="B7" s="540"/>
      <c r="C7" s="540"/>
      <c r="D7" s="525"/>
      <c r="E7" s="525"/>
      <c r="F7" s="525"/>
      <c r="G7" s="525"/>
      <c r="H7" s="525">
        <v>121</v>
      </c>
      <c r="I7" s="541"/>
      <c r="J7" s="541"/>
      <c r="K7" s="541"/>
      <c r="L7" s="525"/>
      <c r="M7" s="541"/>
      <c r="N7" s="525"/>
      <c r="O7" s="541"/>
      <c r="P7" s="525">
        <v>4432</v>
      </c>
      <c r="Q7" s="541"/>
      <c r="R7" s="525"/>
      <c r="S7" s="541"/>
      <c r="T7" s="525"/>
      <c r="U7" s="541"/>
      <c r="V7" s="525"/>
      <c r="W7" s="541"/>
      <c r="X7" s="539">
        <f t="shared" ref="X7:X41" si="0">D7+F7+H7+J7+L7+N7+P7+R7+T7+V7</f>
        <v>4553</v>
      </c>
      <c r="Y7" s="538">
        <f t="shared" ref="Y7:Y41" si="1">E7+G7+I7+K7+M7+O7+Q7+S7+U7+W7</f>
        <v>0</v>
      </c>
      <c r="Z7" s="525"/>
      <c r="AA7" s="541"/>
      <c r="AB7" s="538">
        <f t="shared" ref="AB7:AB41" si="2">X7+Z7</f>
        <v>4553</v>
      </c>
      <c r="AC7" s="538">
        <f t="shared" ref="AC7:AC41" si="3">Y7+AA7</f>
        <v>0</v>
      </c>
    </row>
    <row r="8" spans="1:29" x14ac:dyDescent="0.55000000000000004">
      <c r="A8" s="542" t="s">
        <v>15</v>
      </c>
      <c r="B8" s="542" t="s">
        <v>136</v>
      </c>
      <c r="C8" s="543">
        <v>7075</v>
      </c>
      <c r="D8" s="544">
        <v>332</v>
      </c>
      <c r="E8" s="544">
        <v>33</v>
      </c>
      <c r="F8" s="544"/>
      <c r="G8" s="544"/>
      <c r="H8" s="544">
        <v>737</v>
      </c>
      <c r="I8" s="544"/>
      <c r="J8" s="545">
        <v>183</v>
      </c>
      <c r="K8" s="545">
        <v>6</v>
      </c>
      <c r="L8" s="546"/>
      <c r="M8" s="547"/>
      <c r="N8" s="546">
        <v>271</v>
      </c>
      <c r="O8" s="547">
        <v>19</v>
      </c>
      <c r="P8" s="546">
        <v>4795</v>
      </c>
      <c r="Q8" s="547"/>
      <c r="R8" s="546"/>
      <c r="S8" s="547"/>
      <c r="T8" s="546"/>
      <c r="U8" s="547"/>
      <c r="V8" s="546"/>
      <c r="W8" s="547"/>
      <c r="X8" s="539">
        <f t="shared" si="0"/>
        <v>6318</v>
      </c>
      <c r="Y8" s="538">
        <f t="shared" si="1"/>
        <v>58</v>
      </c>
      <c r="Z8" s="546"/>
      <c r="AA8" s="547"/>
      <c r="AB8" s="538">
        <f t="shared" si="2"/>
        <v>6318</v>
      </c>
      <c r="AC8" s="538">
        <f t="shared" si="3"/>
        <v>58</v>
      </c>
    </row>
    <row r="9" spans="1:29" x14ac:dyDescent="0.55000000000000004">
      <c r="A9" s="542" t="s">
        <v>16</v>
      </c>
      <c r="B9" s="542" t="s">
        <v>137</v>
      </c>
      <c r="C9" s="543">
        <v>7586</v>
      </c>
      <c r="D9" s="548">
        <v>4979</v>
      </c>
      <c r="E9" s="548">
        <v>306</v>
      </c>
      <c r="F9" s="548"/>
      <c r="G9" s="548"/>
      <c r="H9" s="548">
        <v>1018</v>
      </c>
      <c r="I9" s="548"/>
      <c r="J9" s="545">
        <v>176</v>
      </c>
      <c r="K9" s="545">
        <v>6</v>
      </c>
      <c r="L9" s="546"/>
      <c r="M9" s="547"/>
      <c r="N9" s="546">
        <v>519</v>
      </c>
      <c r="O9" s="547">
        <v>30</v>
      </c>
      <c r="P9" s="546">
        <v>863</v>
      </c>
      <c r="Q9" s="547"/>
      <c r="R9" s="546"/>
      <c r="S9" s="547"/>
      <c r="T9" s="546"/>
      <c r="U9" s="547"/>
      <c r="V9" s="546"/>
      <c r="W9" s="547"/>
      <c r="X9" s="539">
        <f t="shared" si="0"/>
        <v>7555</v>
      </c>
      <c r="Y9" s="538">
        <f t="shared" si="1"/>
        <v>342</v>
      </c>
      <c r="Z9" s="546"/>
      <c r="AA9" s="547"/>
      <c r="AB9" s="538">
        <f t="shared" si="2"/>
        <v>7555</v>
      </c>
      <c r="AC9" s="538">
        <f t="shared" si="3"/>
        <v>342</v>
      </c>
    </row>
    <row r="10" spans="1:29" x14ac:dyDescent="0.55000000000000004">
      <c r="A10" s="542" t="s">
        <v>17</v>
      </c>
      <c r="B10" s="542" t="s">
        <v>138</v>
      </c>
      <c r="C10" s="543">
        <v>8159</v>
      </c>
      <c r="D10" s="549">
        <v>5690</v>
      </c>
      <c r="E10" s="549">
        <v>327</v>
      </c>
      <c r="F10" s="549"/>
      <c r="G10" s="549"/>
      <c r="H10" s="549">
        <v>1116</v>
      </c>
      <c r="I10" s="549"/>
      <c r="J10" s="545">
        <v>190</v>
      </c>
      <c r="K10" s="545">
        <v>7</v>
      </c>
      <c r="L10" s="546"/>
      <c r="M10" s="547"/>
      <c r="N10" s="546">
        <v>509</v>
      </c>
      <c r="O10" s="547">
        <v>28</v>
      </c>
      <c r="P10" s="546">
        <v>79</v>
      </c>
      <c r="Q10" s="547"/>
      <c r="R10" s="546"/>
      <c r="S10" s="547"/>
      <c r="T10" s="546"/>
      <c r="U10" s="547"/>
      <c r="V10" s="546"/>
      <c r="W10" s="547"/>
      <c r="X10" s="539">
        <f t="shared" si="0"/>
        <v>7584</v>
      </c>
      <c r="Y10" s="538">
        <f t="shared" si="1"/>
        <v>362</v>
      </c>
      <c r="Z10" s="546"/>
      <c r="AA10" s="547"/>
      <c r="AB10" s="538">
        <f t="shared" si="2"/>
        <v>7584</v>
      </c>
      <c r="AC10" s="538">
        <f t="shared" si="3"/>
        <v>362</v>
      </c>
    </row>
    <row r="11" spans="1:29" x14ac:dyDescent="0.55000000000000004">
      <c r="A11" s="540" t="s">
        <v>18</v>
      </c>
      <c r="B11" s="540"/>
      <c r="C11" s="540">
        <f>SUM(C8:C10)</f>
        <v>22820</v>
      </c>
      <c r="D11" s="540">
        <f t="shared" ref="D11:AA11" si="4">SUM(D8:D10)</f>
        <v>11001</v>
      </c>
      <c r="E11" s="540">
        <f t="shared" si="4"/>
        <v>666</v>
      </c>
      <c r="F11" s="540">
        <f t="shared" si="4"/>
        <v>0</v>
      </c>
      <c r="G11" s="540">
        <f t="shared" si="4"/>
        <v>0</v>
      </c>
      <c r="H11" s="540">
        <f t="shared" si="4"/>
        <v>2871</v>
      </c>
      <c r="I11" s="540">
        <f t="shared" si="4"/>
        <v>0</v>
      </c>
      <c r="J11" s="540">
        <f t="shared" si="4"/>
        <v>549</v>
      </c>
      <c r="K11" s="540">
        <f t="shared" si="4"/>
        <v>19</v>
      </c>
      <c r="L11" s="540">
        <f t="shared" si="4"/>
        <v>0</v>
      </c>
      <c r="M11" s="540">
        <f t="shared" si="4"/>
        <v>0</v>
      </c>
      <c r="N11" s="540">
        <f t="shared" si="4"/>
        <v>1299</v>
      </c>
      <c r="O11" s="540">
        <f t="shared" si="4"/>
        <v>77</v>
      </c>
      <c r="P11" s="540">
        <f t="shared" si="4"/>
        <v>5737</v>
      </c>
      <c r="Q11" s="540">
        <f t="shared" si="4"/>
        <v>0</v>
      </c>
      <c r="R11" s="540">
        <f t="shared" si="4"/>
        <v>0</v>
      </c>
      <c r="S11" s="540">
        <f t="shared" si="4"/>
        <v>0</v>
      </c>
      <c r="T11" s="540">
        <f t="shared" si="4"/>
        <v>0</v>
      </c>
      <c r="U11" s="540">
        <f t="shared" si="4"/>
        <v>0</v>
      </c>
      <c r="V11" s="540">
        <f t="shared" si="4"/>
        <v>0</v>
      </c>
      <c r="W11" s="540">
        <f t="shared" si="4"/>
        <v>0</v>
      </c>
      <c r="X11" s="539">
        <f t="shared" si="0"/>
        <v>21457</v>
      </c>
      <c r="Y11" s="538">
        <f t="shared" si="1"/>
        <v>762</v>
      </c>
      <c r="Z11" s="540">
        <f t="shared" si="4"/>
        <v>0</v>
      </c>
      <c r="AA11" s="540">
        <f t="shared" si="4"/>
        <v>0</v>
      </c>
      <c r="AB11" s="538">
        <f t="shared" si="2"/>
        <v>21457</v>
      </c>
      <c r="AC11" s="538">
        <f t="shared" si="3"/>
        <v>762</v>
      </c>
    </row>
    <row r="12" spans="1:29" x14ac:dyDescent="0.55000000000000004">
      <c r="A12" s="542" t="s">
        <v>19</v>
      </c>
      <c r="B12" s="542" t="s">
        <v>139</v>
      </c>
      <c r="C12" s="543">
        <v>8588</v>
      </c>
      <c r="D12" s="550">
        <v>6303</v>
      </c>
      <c r="E12" s="550">
        <v>559</v>
      </c>
      <c r="F12" s="550"/>
      <c r="G12" s="550"/>
      <c r="H12" s="550">
        <v>896</v>
      </c>
      <c r="I12" s="550"/>
      <c r="J12" s="551">
        <v>180</v>
      </c>
      <c r="K12" s="551">
        <v>6</v>
      </c>
      <c r="L12" s="546"/>
      <c r="M12" s="547"/>
      <c r="N12" s="546">
        <v>430</v>
      </c>
      <c r="O12" s="547">
        <v>21</v>
      </c>
      <c r="P12" s="546"/>
      <c r="Q12" s="547"/>
      <c r="R12" s="546"/>
      <c r="S12" s="547"/>
      <c r="T12" s="546"/>
      <c r="U12" s="547"/>
      <c r="V12" s="546"/>
      <c r="W12" s="547"/>
      <c r="X12" s="539">
        <f t="shared" si="0"/>
        <v>7809</v>
      </c>
      <c r="Y12" s="538">
        <f t="shared" si="1"/>
        <v>586</v>
      </c>
      <c r="Z12" s="546"/>
      <c r="AA12" s="547"/>
      <c r="AB12" s="538">
        <f t="shared" si="2"/>
        <v>7809</v>
      </c>
      <c r="AC12" s="538">
        <f t="shared" si="3"/>
        <v>586</v>
      </c>
    </row>
    <row r="13" spans="1:29" x14ac:dyDescent="0.55000000000000004">
      <c r="A13" s="542" t="s">
        <v>20</v>
      </c>
      <c r="B13" s="542" t="s">
        <v>140</v>
      </c>
      <c r="C13" s="543">
        <v>8751</v>
      </c>
      <c r="D13" s="551">
        <v>6474</v>
      </c>
      <c r="E13" s="551">
        <v>564</v>
      </c>
      <c r="F13" s="551"/>
      <c r="G13" s="551"/>
      <c r="H13" s="551">
        <v>1019</v>
      </c>
      <c r="I13" s="551"/>
      <c r="J13" s="551">
        <v>178</v>
      </c>
      <c r="K13" s="551">
        <v>6</v>
      </c>
      <c r="L13" s="546"/>
      <c r="M13" s="547"/>
      <c r="N13" s="546">
        <v>409</v>
      </c>
      <c r="O13" s="547">
        <v>20</v>
      </c>
      <c r="P13" s="546"/>
      <c r="Q13" s="547"/>
      <c r="R13" s="546"/>
      <c r="S13" s="547"/>
      <c r="T13" s="546"/>
      <c r="U13" s="547"/>
      <c r="V13" s="546"/>
      <c r="W13" s="547"/>
      <c r="X13" s="539">
        <f t="shared" si="0"/>
        <v>8080</v>
      </c>
      <c r="Y13" s="538">
        <f t="shared" si="1"/>
        <v>590</v>
      </c>
      <c r="Z13" s="546"/>
      <c r="AA13" s="547"/>
      <c r="AB13" s="538">
        <f t="shared" si="2"/>
        <v>8080</v>
      </c>
      <c r="AC13" s="538">
        <f t="shared" si="3"/>
        <v>590</v>
      </c>
    </row>
    <row r="14" spans="1:29" x14ac:dyDescent="0.55000000000000004">
      <c r="A14" s="542" t="s">
        <v>21</v>
      </c>
      <c r="B14" s="542" t="s">
        <v>141</v>
      </c>
      <c r="C14" s="543">
        <v>8968</v>
      </c>
      <c r="D14" s="551">
        <v>6752</v>
      </c>
      <c r="E14" s="551">
        <v>565</v>
      </c>
      <c r="F14" s="551"/>
      <c r="G14" s="551"/>
      <c r="H14" s="551">
        <v>968</v>
      </c>
      <c r="I14" s="551"/>
      <c r="J14" s="551">
        <v>180</v>
      </c>
      <c r="K14" s="551">
        <v>6</v>
      </c>
      <c r="L14" s="546"/>
      <c r="M14" s="547"/>
      <c r="N14" s="546">
        <v>448</v>
      </c>
      <c r="O14" s="547">
        <v>21</v>
      </c>
      <c r="P14" s="546"/>
      <c r="Q14" s="547"/>
      <c r="R14" s="546"/>
      <c r="S14" s="547"/>
      <c r="T14" s="546"/>
      <c r="U14" s="547"/>
      <c r="V14" s="546"/>
      <c r="W14" s="547"/>
      <c r="X14" s="539">
        <f t="shared" si="0"/>
        <v>8348</v>
      </c>
      <c r="Y14" s="538">
        <f t="shared" si="1"/>
        <v>592</v>
      </c>
      <c r="Z14" s="546"/>
      <c r="AA14" s="547"/>
      <c r="AB14" s="538">
        <f t="shared" si="2"/>
        <v>8348</v>
      </c>
      <c r="AC14" s="538">
        <f t="shared" si="3"/>
        <v>592</v>
      </c>
    </row>
    <row r="15" spans="1:29" x14ac:dyDescent="0.55000000000000004">
      <c r="A15" s="542" t="s">
        <v>22</v>
      </c>
      <c r="B15" s="542" t="s">
        <v>142</v>
      </c>
      <c r="C15" s="543">
        <v>9278</v>
      </c>
      <c r="D15" s="551">
        <v>6932</v>
      </c>
      <c r="E15" s="551">
        <v>573</v>
      </c>
      <c r="F15" s="551"/>
      <c r="G15" s="551"/>
      <c r="H15" s="551">
        <v>976</v>
      </c>
      <c r="I15" s="551"/>
      <c r="J15" s="551">
        <v>180</v>
      </c>
      <c r="K15" s="551">
        <v>7</v>
      </c>
      <c r="L15" s="546"/>
      <c r="M15" s="547"/>
      <c r="N15" s="546">
        <v>453</v>
      </c>
      <c r="O15" s="547">
        <v>22</v>
      </c>
      <c r="P15" s="546"/>
      <c r="Q15" s="547"/>
      <c r="R15" s="546"/>
      <c r="S15" s="547"/>
      <c r="T15" s="546"/>
      <c r="U15" s="547"/>
      <c r="V15" s="546"/>
      <c r="W15" s="547"/>
      <c r="X15" s="539">
        <f t="shared" si="0"/>
        <v>8541</v>
      </c>
      <c r="Y15" s="538">
        <f t="shared" si="1"/>
        <v>602</v>
      </c>
      <c r="Z15" s="546"/>
      <c r="AA15" s="547"/>
      <c r="AB15" s="538">
        <f t="shared" si="2"/>
        <v>8541</v>
      </c>
      <c r="AC15" s="538">
        <f t="shared" si="3"/>
        <v>602</v>
      </c>
    </row>
    <row r="16" spans="1:29" x14ac:dyDescent="0.55000000000000004">
      <c r="A16" s="542" t="s">
        <v>23</v>
      </c>
      <c r="B16" s="542" t="s">
        <v>143</v>
      </c>
      <c r="C16" s="543">
        <v>9571</v>
      </c>
      <c r="D16" s="551">
        <v>7369</v>
      </c>
      <c r="E16" s="551">
        <v>575</v>
      </c>
      <c r="F16" s="551"/>
      <c r="G16" s="551"/>
      <c r="H16" s="551">
        <v>939</v>
      </c>
      <c r="I16" s="551"/>
      <c r="J16" s="551">
        <v>160</v>
      </c>
      <c r="K16" s="551">
        <v>6</v>
      </c>
      <c r="L16" s="546"/>
      <c r="M16" s="547"/>
      <c r="N16" s="546">
        <v>433</v>
      </c>
      <c r="O16" s="547">
        <v>21</v>
      </c>
      <c r="P16" s="546"/>
      <c r="Q16" s="547"/>
      <c r="R16" s="546"/>
      <c r="S16" s="547"/>
      <c r="T16" s="546"/>
      <c r="U16" s="547"/>
      <c r="V16" s="546"/>
      <c r="W16" s="547"/>
      <c r="X16" s="539">
        <f t="shared" si="0"/>
        <v>8901</v>
      </c>
      <c r="Y16" s="538">
        <f t="shared" si="1"/>
        <v>602</v>
      </c>
      <c r="Z16" s="546"/>
      <c r="AA16" s="547"/>
      <c r="AB16" s="538">
        <f t="shared" si="2"/>
        <v>8901</v>
      </c>
      <c r="AC16" s="538">
        <f t="shared" si="3"/>
        <v>602</v>
      </c>
    </row>
    <row r="17" spans="1:30" x14ac:dyDescent="0.55000000000000004">
      <c r="A17" s="542" t="s">
        <v>24</v>
      </c>
      <c r="B17" s="542" t="s">
        <v>144</v>
      </c>
      <c r="C17" s="543">
        <v>10340</v>
      </c>
      <c r="D17" s="551">
        <v>8049</v>
      </c>
      <c r="E17" s="551">
        <v>579</v>
      </c>
      <c r="F17" s="551"/>
      <c r="G17" s="551"/>
      <c r="H17" s="551">
        <v>1040</v>
      </c>
      <c r="I17" s="551"/>
      <c r="J17" s="551">
        <v>180</v>
      </c>
      <c r="K17" s="551">
        <v>6</v>
      </c>
      <c r="L17" s="546"/>
      <c r="M17" s="547"/>
      <c r="N17" s="546">
        <v>482</v>
      </c>
      <c r="O17" s="547">
        <v>21</v>
      </c>
      <c r="P17" s="546"/>
      <c r="Q17" s="547"/>
      <c r="R17" s="546"/>
      <c r="S17" s="547"/>
      <c r="T17" s="546"/>
      <c r="U17" s="547"/>
      <c r="V17" s="546"/>
      <c r="W17" s="547"/>
      <c r="X17" s="539">
        <f t="shared" si="0"/>
        <v>9751</v>
      </c>
      <c r="Y17" s="538">
        <f t="shared" si="1"/>
        <v>606</v>
      </c>
      <c r="Z17" s="546"/>
      <c r="AA17" s="547"/>
      <c r="AB17" s="538">
        <f t="shared" si="2"/>
        <v>9751</v>
      </c>
      <c r="AC17" s="538">
        <f t="shared" si="3"/>
        <v>606</v>
      </c>
    </row>
    <row r="18" spans="1:30" x14ac:dyDescent="0.55000000000000004">
      <c r="A18" s="540" t="s">
        <v>25</v>
      </c>
      <c r="B18" s="540"/>
      <c r="C18" s="540">
        <f>SUM(C12:C17)</f>
        <v>55496</v>
      </c>
      <c r="D18" s="540">
        <f t="shared" ref="D18:W18" si="5">SUM(D12:D17)</f>
        <v>41879</v>
      </c>
      <c r="E18" s="540">
        <f t="shared" si="5"/>
        <v>3415</v>
      </c>
      <c r="F18" s="540">
        <f t="shared" si="5"/>
        <v>0</v>
      </c>
      <c r="G18" s="540">
        <f t="shared" si="5"/>
        <v>0</v>
      </c>
      <c r="H18" s="540">
        <f t="shared" si="5"/>
        <v>5838</v>
      </c>
      <c r="I18" s="540">
        <f t="shared" si="5"/>
        <v>0</v>
      </c>
      <c r="J18" s="540">
        <f t="shared" si="5"/>
        <v>1058</v>
      </c>
      <c r="K18" s="540">
        <f t="shared" si="5"/>
        <v>37</v>
      </c>
      <c r="L18" s="540">
        <f t="shared" si="5"/>
        <v>0</v>
      </c>
      <c r="M18" s="540">
        <f t="shared" si="5"/>
        <v>0</v>
      </c>
      <c r="N18" s="540">
        <f t="shared" si="5"/>
        <v>2655</v>
      </c>
      <c r="O18" s="540">
        <f t="shared" si="5"/>
        <v>126</v>
      </c>
      <c r="P18" s="540">
        <f t="shared" si="5"/>
        <v>0</v>
      </c>
      <c r="Q18" s="540">
        <f t="shared" si="5"/>
        <v>0</v>
      </c>
      <c r="R18" s="540">
        <f t="shared" si="5"/>
        <v>0</v>
      </c>
      <c r="S18" s="540">
        <f t="shared" si="5"/>
        <v>0</v>
      </c>
      <c r="T18" s="540">
        <f t="shared" si="5"/>
        <v>0</v>
      </c>
      <c r="U18" s="540">
        <f t="shared" si="5"/>
        <v>0</v>
      </c>
      <c r="V18" s="540">
        <f t="shared" si="5"/>
        <v>0</v>
      </c>
      <c r="W18" s="540">
        <f t="shared" si="5"/>
        <v>0</v>
      </c>
      <c r="X18" s="539">
        <f t="shared" si="0"/>
        <v>51430</v>
      </c>
      <c r="Y18" s="538">
        <f t="shared" si="1"/>
        <v>3578</v>
      </c>
      <c r="Z18" s="525">
        <v>416</v>
      </c>
      <c r="AA18" s="525"/>
      <c r="AB18" s="538">
        <f t="shared" si="2"/>
        <v>51846</v>
      </c>
      <c r="AC18" s="538">
        <f t="shared" si="3"/>
        <v>3578</v>
      </c>
    </row>
    <row r="19" spans="1:30" x14ac:dyDescent="0.55000000000000004">
      <c r="A19" s="542" t="s">
        <v>26</v>
      </c>
      <c r="B19" s="542" t="s">
        <v>145</v>
      </c>
      <c r="C19" s="552">
        <v>10475</v>
      </c>
      <c r="D19" s="551">
        <v>7689</v>
      </c>
      <c r="E19" s="551">
        <v>282</v>
      </c>
      <c r="F19" s="551"/>
      <c r="G19" s="551"/>
      <c r="H19" s="551">
        <v>261</v>
      </c>
      <c r="I19" s="551"/>
      <c r="J19" s="551">
        <v>399</v>
      </c>
      <c r="K19" s="551">
        <v>12</v>
      </c>
      <c r="L19" s="546"/>
      <c r="M19" s="547"/>
      <c r="N19" s="546">
        <v>1268</v>
      </c>
      <c r="O19" s="547">
        <v>52</v>
      </c>
      <c r="P19" s="546"/>
      <c r="Q19" s="547"/>
      <c r="R19" s="546"/>
      <c r="S19" s="547"/>
      <c r="T19" s="546">
        <v>102</v>
      </c>
      <c r="U19" s="546">
        <v>9</v>
      </c>
      <c r="V19" s="546"/>
      <c r="W19" s="547"/>
      <c r="X19" s="539">
        <f t="shared" si="0"/>
        <v>9719</v>
      </c>
      <c r="Y19" s="538">
        <f t="shared" si="1"/>
        <v>355</v>
      </c>
      <c r="Z19" s="546"/>
      <c r="AA19" s="547"/>
      <c r="AB19" s="538">
        <f t="shared" si="2"/>
        <v>9719</v>
      </c>
      <c r="AC19" s="538">
        <f t="shared" si="3"/>
        <v>355</v>
      </c>
    </row>
    <row r="20" spans="1:30" x14ac:dyDescent="0.55000000000000004">
      <c r="A20" s="542" t="s">
        <v>27</v>
      </c>
      <c r="B20" s="542" t="s">
        <v>146</v>
      </c>
      <c r="C20" s="552">
        <v>9913</v>
      </c>
      <c r="D20" s="551">
        <v>7327</v>
      </c>
      <c r="E20" s="551">
        <v>285</v>
      </c>
      <c r="F20" s="551"/>
      <c r="G20" s="551"/>
      <c r="H20" s="551">
        <v>294</v>
      </c>
      <c r="I20" s="551"/>
      <c r="J20" s="551">
        <v>332</v>
      </c>
      <c r="K20" s="551">
        <v>9</v>
      </c>
      <c r="L20" s="546"/>
      <c r="M20" s="547"/>
      <c r="N20" s="546">
        <v>1094</v>
      </c>
      <c r="O20" s="547">
        <v>47</v>
      </c>
      <c r="P20" s="546"/>
      <c r="Q20" s="547"/>
      <c r="R20" s="546"/>
      <c r="S20" s="547"/>
      <c r="T20" s="546">
        <v>81</v>
      </c>
      <c r="U20" s="546">
        <v>9</v>
      </c>
      <c r="V20" s="546"/>
      <c r="W20" s="547"/>
      <c r="X20" s="539">
        <f t="shared" si="0"/>
        <v>9128</v>
      </c>
      <c r="Y20" s="538">
        <f t="shared" si="1"/>
        <v>350</v>
      </c>
      <c r="Z20" s="546"/>
      <c r="AA20" s="547"/>
      <c r="AB20" s="538">
        <f t="shared" si="2"/>
        <v>9128</v>
      </c>
      <c r="AC20" s="538">
        <f t="shared" si="3"/>
        <v>350</v>
      </c>
    </row>
    <row r="21" spans="1:30" x14ac:dyDescent="0.55000000000000004">
      <c r="A21" s="542" t="s">
        <v>28</v>
      </c>
      <c r="B21" s="542" t="s">
        <v>147</v>
      </c>
      <c r="C21" s="552">
        <v>10149</v>
      </c>
      <c r="D21" s="551">
        <v>7337</v>
      </c>
      <c r="E21" s="551">
        <v>283</v>
      </c>
      <c r="F21" s="551"/>
      <c r="G21" s="551"/>
      <c r="H21" s="551">
        <v>331</v>
      </c>
      <c r="I21" s="551"/>
      <c r="J21" s="551">
        <v>291</v>
      </c>
      <c r="K21" s="551">
        <v>9</v>
      </c>
      <c r="L21" s="546"/>
      <c r="M21" s="547"/>
      <c r="N21" s="546">
        <v>1087</v>
      </c>
      <c r="O21" s="547">
        <v>48</v>
      </c>
      <c r="P21" s="546"/>
      <c r="Q21" s="547"/>
      <c r="R21" s="546"/>
      <c r="S21" s="547"/>
      <c r="T21" s="546">
        <v>70</v>
      </c>
      <c r="U21" s="546">
        <v>9</v>
      </c>
      <c r="V21" s="546"/>
      <c r="W21" s="547"/>
      <c r="X21" s="539">
        <f t="shared" si="0"/>
        <v>9116</v>
      </c>
      <c r="Y21" s="538">
        <f t="shared" si="1"/>
        <v>349</v>
      </c>
      <c r="Z21" s="546"/>
      <c r="AA21" s="547"/>
      <c r="AB21" s="538">
        <f t="shared" si="2"/>
        <v>9116</v>
      </c>
      <c r="AC21" s="538">
        <f t="shared" si="3"/>
        <v>349</v>
      </c>
    </row>
    <row r="22" spans="1:30" x14ac:dyDescent="0.55000000000000004">
      <c r="A22" s="540" t="s">
        <v>29</v>
      </c>
      <c r="B22" s="540"/>
      <c r="C22" s="540">
        <f>SUM(C19:C21)</f>
        <v>30537</v>
      </c>
      <c r="D22" s="540">
        <f t="shared" ref="D22:W22" si="6">SUM(D19:D21)</f>
        <v>22353</v>
      </c>
      <c r="E22" s="540">
        <f t="shared" si="6"/>
        <v>850</v>
      </c>
      <c r="F22" s="540">
        <f t="shared" si="6"/>
        <v>0</v>
      </c>
      <c r="G22" s="540">
        <f t="shared" si="6"/>
        <v>0</v>
      </c>
      <c r="H22" s="540">
        <f t="shared" si="6"/>
        <v>886</v>
      </c>
      <c r="I22" s="540">
        <f t="shared" si="6"/>
        <v>0</v>
      </c>
      <c r="J22" s="540">
        <f t="shared" si="6"/>
        <v>1022</v>
      </c>
      <c r="K22" s="540">
        <f t="shared" si="6"/>
        <v>30</v>
      </c>
      <c r="L22" s="540">
        <f t="shared" si="6"/>
        <v>0</v>
      </c>
      <c r="M22" s="540">
        <f t="shared" si="6"/>
        <v>0</v>
      </c>
      <c r="N22" s="540">
        <f t="shared" si="6"/>
        <v>3449</v>
      </c>
      <c r="O22" s="540">
        <f t="shared" si="6"/>
        <v>147</v>
      </c>
      <c r="P22" s="540">
        <f t="shared" si="6"/>
        <v>0</v>
      </c>
      <c r="Q22" s="540">
        <f t="shared" si="6"/>
        <v>0</v>
      </c>
      <c r="R22" s="540">
        <f t="shared" si="6"/>
        <v>0</v>
      </c>
      <c r="S22" s="540">
        <f t="shared" si="6"/>
        <v>0</v>
      </c>
      <c r="T22" s="540">
        <f t="shared" si="6"/>
        <v>253</v>
      </c>
      <c r="U22" s="540">
        <f t="shared" si="6"/>
        <v>27</v>
      </c>
      <c r="V22" s="540">
        <f t="shared" si="6"/>
        <v>0</v>
      </c>
      <c r="W22" s="540">
        <f t="shared" si="6"/>
        <v>0</v>
      </c>
      <c r="X22" s="539">
        <f t="shared" si="0"/>
        <v>27963</v>
      </c>
      <c r="Y22" s="538">
        <f t="shared" si="1"/>
        <v>1054</v>
      </c>
      <c r="Z22" s="525">
        <v>7335</v>
      </c>
      <c r="AA22" s="525"/>
      <c r="AB22" s="538">
        <f t="shared" si="2"/>
        <v>35298</v>
      </c>
      <c r="AC22" s="538">
        <f t="shared" si="3"/>
        <v>1054</v>
      </c>
    </row>
    <row r="23" spans="1:30" x14ac:dyDescent="0.55000000000000004">
      <c r="A23" s="542" t="s">
        <v>30</v>
      </c>
      <c r="B23" s="542" t="s">
        <v>148</v>
      </c>
      <c r="C23" s="552">
        <v>10324</v>
      </c>
      <c r="D23" s="565">
        <v>4895</v>
      </c>
      <c r="E23" s="565">
        <v>153</v>
      </c>
      <c r="F23" s="553"/>
      <c r="G23" s="553"/>
      <c r="H23" s="565">
        <v>150</v>
      </c>
      <c r="I23" s="553"/>
      <c r="J23" s="551">
        <v>435</v>
      </c>
      <c r="K23" s="551">
        <v>13</v>
      </c>
      <c r="L23" s="546"/>
      <c r="M23" s="547"/>
      <c r="N23" s="546">
        <v>573</v>
      </c>
      <c r="O23" s="547">
        <v>41</v>
      </c>
      <c r="P23" s="546"/>
      <c r="Q23" s="547"/>
      <c r="R23" s="546"/>
      <c r="S23" s="547"/>
      <c r="T23" s="546">
        <v>104</v>
      </c>
      <c r="U23" s="546">
        <v>8</v>
      </c>
      <c r="V23" s="546"/>
      <c r="W23" s="547"/>
      <c r="X23" s="539">
        <f t="shared" si="0"/>
        <v>6157</v>
      </c>
      <c r="Y23" s="538">
        <f t="shared" si="1"/>
        <v>215</v>
      </c>
      <c r="Z23" s="546"/>
      <c r="AA23" s="547"/>
      <c r="AB23" s="538">
        <f t="shared" si="2"/>
        <v>6157</v>
      </c>
      <c r="AC23" s="538">
        <f t="shared" si="3"/>
        <v>215</v>
      </c>
    </row>
    <row r="24" spans="1:30" x14ac:dyDescent="0.55000000000000004">
      <c r="A24" s="542" t="s">
        <v>31</v>
      </c>
      <c r="B24" s="542" t="s">
        <v>149</v>
      </c>
      <c r="C24" s="552">
        <v>10270</v>
      </c>
      <c r="D24" s="565">
        <v>4995</v>
      </c>
      <c r="E24" s="565">
        <v>157</v>
      </c>
      <c r="F24" s="553"/>
      <c r="G24" s="553"/>
      <c r="H24" s="565">
        <v>122</v>
      </c>
      <c r="I24" s="553"/>
      <c r="J24" s="551">
        <v>463</v>
      </c>
      <c r="K24" s="551">
        <v>14</v>
      </c>
      <c r="L24" s="546"/>
      <c r="M24" s="547"/>
      <c r="N24" s="546">
        <v>514</v>
      </c>
      <c r="O24" s="547">
        <v>37</v>
      </c>
      <c r="P24" s="546"/>
      <c r="Q24" s="547"/>
      <c r="R24" s="546"/>
      <c r="S24" s="547"/>
      <c r="T24" s="546">
        <v>110</v>
      </c>
      <c r="U24" s="546">
        <v>8</v>
      </c>
      <c r="V24" s="546"/>
      <c r="W24" s="547"/>
      <c r="X24" s="539">
        <f t="shared" si="0"/>
        <v>6204</v>
      </c>
      <c r="Y24" s="538">
        <f t="shared" si="1"/>
        <v>216</v>
      </c>
      <c r="Z24" s="546"/>
      <c r="AA24" s="547"/>
      <c r="AB24" s="538">
        <f t="shared" si="2"/>
        <v>6204</v>
      </c>
      <c r="AC24" s="538">
        <f t="shared" si="3"/>
        <v>216</v>
      </c>
    </row>
    <row r="25" spans="1:30" x14ac:dyDescent="0.55000000000000004">
      <c r="A25" s="542" t="s">
        <v>32</v>
      </c>
      <c r="B25" s="542" t="s">
        <v>150</v>
      </c>
      <c r="C25" s="552">
        <v>10561</v>
      </c>
      <c r="D25" s="565">
        <v>4962</v>
      </c>
      <c r="E25" s="565">
        <v>152</v>
      </c>
      <c r="F25" s="553"/>
      <c r="G25" s="553"/>
      <c r="H25" s="565">
        <v>101</v>
      </c>
      <c r="I25" s="553"/>
      <c r="J25" s="551">
        <v>376</v>
      </c>
      <c r="K25" s="551">
        <v>12</v>
      </c>
      <c r="L25" s="546"/>
      <c r="M25" s="547"/>
      <c r="N25" s="546">
        <v>556</v>
      </c>
      <c r="O25" s="547">
        <v>42</v>
      </c>
      <c r="P25" s="546"/>
      <c r="Q25" s="547"/>
      <c r="R25" s="546"/>
      <c r="S25" s="547"/>
      <c r="T25" s="546">
        <v>76</v>
      </c>
      <c r="U25" s="546">
        <v>8</v>
      </c>
      <c r="V25" s="546"/>
      <c r="W25" s="547"/>
      <c r="X25" s="539">
        <f t="shared" si="0"/>
        <v>6071</v>
      </c>
      <c r="Y25" s="538">
        <f t="shared" si="1"/>
        <v>214</v>
      </c>
      <c r="Z25" s="546"/>
      <c r="AA25" s="547"/>
      <c r="AB25" s="538">
        <f t="shared" si="2"/>
        <v>6071</v>
      </c>
      <c r="AC25" s="538">
        <f t="shared" si="3"/>
        <v>214</v>
      </c>
    </row>
    <row r="26" spans="1:30" x14ac:dyDescent="0.55000000000000004">
      <c r="A26" s="540" t="s">
        <v>33</v>
      </c>
      <c r="B26" s="540"/>
      <c r="C26" s="540">
        <f>SUM(C23:C25)</f>
        <v>31155</v>
      </c>
      <c r="D26" s="540">
        <f t="shared" ref="D26:W26" si="7">SUM(D23:D25)</f>
        <v>14852</v>
      </c>
      <c r="E26" s="540">
        <f t="shared" si="7"/>
        <v>462</v>
      </c>
      <c r="F26" s="540">
        <f t="shared" si="7"/>
        <v>0</v>
      </c>
      <c r="G26" s="540">
        <f t="shared" si="7"/>
        <v>0</v>
      </c>
      <c r="H26" s="540">
        <f t="shared" si="7"/>
        <v>373</v>
      </c>
      <c r="I26" s="540">
        <f t="shared" si="7"/>
        <v>0</v>
      </c>
      <c r="J26" s="540">
        <f t="shared" si="7"/>
        <v>1274</v>
      </c>
      <c r="K26" s="540">
        <f t="shared" si="7"/>
        <v>39</v>
      </c>
      <c r="L26" s="540">
        <f t="shared" si="7"/>
        <v>0</v>
      </c>
      <c r="M26" s="540">
        <f t="shared" si="7"/>
        <v>0</v>
      </c>
      <c r="N26" s="540">
        <f t="shared" si="7"/>
        <v>1643</v>
      </c>
      <c r="O26" s="540">
        <f t="shared" si="7"/>
        <v>120</v>
      </c>
      <c r="P26" s="540">
        <f t="shared" si="7"/>
        <v>0</v>
      </c>
      <c r="Q26" s="540">
        <f t="shared" si="7"/>
        <v>0</v>
      </c>
      <c r="R26" s="540">
        <f t="shared" si="7"/>
        <v>0</v>
      </c>
      <c r="S26" s="540">
        <f t="shared" si="7"/>
        <v>0</v>
      </c>
      <c r="T26" s="540">
        <f t="shared" si="7"/>
        <v>290</v>
      </c>
      <c r="U26" s="540">
        <f t="shared" si="7"/>
        <v>24</v>
      </c>
      <c r="V26" s="540">
        <f t="shared" si="7"/>
        <v>0</v>
      </c>
      <c r="W26" s="540">
        <f t="shared" si="7"/>
        <v>0</v>
      </c>
      <c r="X26" s="539">
        <f t="shared" si="0"/>
        <v>18432</v>
      </c>
      <c r="Y26" s="538">
        <f t="shared" si="1"/>
        <v>645</v>
      </c>
      <c r="Z26" s="525">
        <v>11324</v>
      </c>
      <c r="AA26" s="525"/>
      <c r="AB26" s="538">
        <f t="shared" si="2"/>
        <v>29756</v>
      </c>
      <c r="AC26" s="538">
        <f t="shared" si="3"/>
        <v>645</v>
      </c>
    </row>
    <row r="27" spans="1:30" x14ac:dyDescent="0.55000000000000004">
      <c r="A27" s="542" t="s">
        <v>37</v>
      </c>
      <c r="B27" s="542" t="s">
        <v>148</v>
      </c>
      <c r="C27" s="542">
        <v>10324</v>
      </c>
      <c r="D27" s="546">
        <v>25</v>
      </c>
      <c r="E27" s="547">
        <v>1</v>
      </c>
      <c r="F27" s="547"/>
      <c r="G27" s="547"/>
      <c r="H27" s="546"/>
      <c r="I27" s="547"/>
      <c r="J27" s="546"/>
      <c r="K27" s="546"/>
      <c r="L27" s="554">
        <v>2460</v>
      </c>
      <c r="M27" s="547">
        <v>88</v>
      </c>
      <c r="N27" s="546">
        <v>173</v>
      </c>
      <c r="O27" s="547">
        <v>12</v>
      </c>
      <c r="P27" s="546"/>
      <c r="Q27" s="547"/>
      <c r="R27" s="546"/>
      <c r="S27" s="547"/>
      <c r="T27" s="546"/>
      <c r="U27" s="547"/>
      <c r="V27" s="546"/>
      <c r="W27" s="547"/>
      <c r="X27" s="539">
        <f t="shared" si="0"/>
        <v>2658</v>
      </c>
      <c r="Y27" s="538">
        <f t="shared" si="1"/>
        <v>101</v>
      </c>
      <c r="Z27" s="546"/>
      <c r="AA27" s="547"/>
      <c r="AB27" s="538">
        <f t="shared" si="2"/>
        <v>2658</v>
      </c>
      <c r="AC27" s="538">
        <f t="shared" si="3"/>
        <v>101</v>
      </c>
    </row>
    <row r="28" spans="1:30" x14ac:dyDescent="0.55000000000000004">
      <c r="A28" s="542" t="s">
        <v>38</v>
      </c>
      <c r="B28" s="542" t="s">
        <v>149</v>
      </c>
      <c r="C28" s="542">
        <v>10270</v>
      </c>
      <c r="D28" s="546">
        <v>33</v>
      </c>
      <c r="E28" s="547">
        <v>1</v>
      </c>
      <c r="F28" s="547"/>
      <c r="G28" s="547"/>
      <c r="H28" s="546"/>
      <c r="I28" s="547"/>
      <c r="J28" s="546"/>
      <c r="K28" s="546"/>
      <c r="L28" s="554">
        <v>2238</v>
      </c>
      <c r="M28" s="547">
        <v>85</v>
      </c>
      <c r="N28" s="546">
        <v>118</v>
      </c>
      <c r="O28" s="547">
        <v>13</v>
      </c>
      <c r="P28" s="546"/>
      <c r="Q28" s="547"/>
      <c r="R28" s="546"/>
      <c r="S28" s="547"/>
      <c r="T28" s="546"/>
      <c r="U28" s="547"/>
      <c r="V28" s="546"/>
      <c r="W28" s="547"/>
      <c r="X28" s="539">
        <f t="shared" si="0"/>
        <v>2389</v>
      </c>
      <c r="Y28" s="538">
        <f t="shared" si="1"/>
        <v>99</v>
      </c>
      <c r="Z28" s="546"/>
      <c r="AA28" s="547"/>
      <c r="AB28" s="538">
        <f t="shared" si="2"/>
        <v>2389</v>
      </c>
      <c r="AC28" s="538">
        <f t="shared" si="3"/>
        <v>99</v>
      </c>
      <c r="AD28" s="531">
        <f>X26+X30</f>
        <v>26901</v>
      </c>
    </row>
    <row r="29" spans="1:30" x14ac:dyDescent="0.55000000000000004">
      <c r="A29" s="542" t="s">
        <v>39</v>
      </c>
      <c r="B29" s="542" t="s">
        <v>150</v>
      </c>
      <c r="C29" s="542">
        <v>10561</v>
      </c>
      <c r="D29" s="546">
        <v>18</v>
      </c>
      <c r="E29" s="547">
        <v>1</v>
      </c>
      <c r="F29" s="547"/>
      <c r="G29" s="547"/>
      <c r="H29" s="546"/>
      <c r="I29" s="547"/>
      <c r="J29" s="546"/>
      <c r="K29" s="546"/>
      <c r="L29" s="554">
        <v>3292</v>
      </c>
      <c r="M29" s="547">
        <v>110</v>
      </c>
      <c r="N29" s="546">
        <v>112</v>
      </c>
      <c r="O29" s="547">
        <v>11</v>
      </c>
      <c r="P29" s="546"/>
      <c r="Q29" s="547"/>
      <c r="R29" s="546"/>
      <c r="S29" s="547"/>
      <c r="T29" s="546"/>
      <c r="U29" s="547"/>
      <c r="V29" s="546"/>
      <c r="W29" s="547"/>
      <c r="X29" s="539">
        <f t="shared" si="0"/>
        <v>3422</v>
      </c>
      <c r="Y29" s="538">
        <f t="shared" si="1"/>
        <v>122</v>
      </c>
      <c r="Z29" s="546"/>
      <c r="AA29" s="547"/>
      <c r="AB29" s="538">
        <f t="shared" si="2"/>
        <v>3422</v>
      </c>
      <c r="AC29" s="538">
        <f t="shared" si="3"/>
        <v>122</v>
      </c>
    </row>
    <row r="30" spans="1:30" x14ac:dyDescent="0.55000000000000004">
      <c r="A30" s="540" t="s">
        <v>34</v>
      </c>
      <c r="B30" s="540"/>
      <c r="C30" s="540">
        <f>SUM(C27:C29)</f>
        <v>31155</v>
      </c>
      <c r="D30" s="540">
        <f t="shared" ref="D30:W30" si="8">SUM(D27:D29)</f>
        <v>76</v>
      </c>
      <c r="E30" s="540">
        <f t="shared" si="8"/>
        <v>3</v>
      </c>
      <c r="F30" s="540">
        <f t="shared" si="8"/>
        <v>0</v>
      </c>
      <c r="G30" s="540">
        <f t="shared" si="8"/>
        <v>0</v>
      </c>
      <c r="H30" s="540">
        <f t="shared" si="8"/>
        <v>0</v>
      </c>
      <c r="I30" s="540">
        <f t="shared" si="8"/>
        <v>0</v>
      </c>
      <c r="J30" s="540">
        <f t="shared" si="8"/>
        <v>0</v>
      </c>
      <c r="K30" s="540">
        <f t="shared" si="8"/>
        <v>0</v>
      </c>
      <c r="L30" s="540">
        <f t="shared" si="8"/>
        <v>7990</v>
      </c>
      <c r="M30" s="540">
        <f t="shared" si="8"/>
        <v>283</v>
      </c>
      <c r="N30" s="540">
        <f t="shared" si="8"/>
        <v>403</v>
      </c>
      <c r="O30" s="540">
        <f t="shared" si="8"/>
        <v>36</v>
      </c>
      <c r="P30" s="540">
        <f t="shared" si="8"/>
        <v>0</v>
      </c>
      <c r="Q30" s="540">
        <f t="shared" si="8"/>
        <v>0</v>
      </c>
      <c r="R30" s="540">
        <f t="shared" si="8"/>
        <v>0</v>
      </c>
      <c r="S30" s="540">
        <f t="shared" si="8"/>
        <v>0</v>
      </c>
      <c r="T30" s="540">
        <f t="shared" si="8"/>
        <v>0</v>
      </c>
      <c r="U30" s="540">
        <f t="shared" si="8"/>
        <v>0</v>
      </c>
      <c r="V30" s="540">
        <f t="shared" si="8"/>
        <v>0</v>
      </c>
      <c r="W30" s="540">
        <f t="shared" si="8"/>
        <v>0</v>
      </c>
      <c r="X30" s="539">
        <f t="shared" si="0"/>
        <v>8469</v>
      </c>
      <c r="Y30" s="538">
        <f t="shared" si="1"/>
        <v>322</v>
      </c>
      <c r="Z30" s="525"/>
      <c r="AA30" s="525"/>
      <c r="AB30" s="538">
        <f t="shared" si="2"/>
        <v>8469</v>
      </c>
      <c r="AC30" s="538">
        <f t="shared" si="3"/>
        <v>322</v>
      </c>
    </row>
    <row r="31" spans="1:30" x14ac:dyDescent="0.55000000000000004">
      <c r="A31" s="540" t="s">
        <v>106</v>
      </c>
      <c r="B31" s="540"/>
      <c r="C31" s="540"/>
      <c r="D31" s="525"/>
      <c r="E31" s="525"/>
      <c r="F31" s="525"/>
      <c r="G31" s="525"/>
      <c r="H31" s="525"/>
      <c r="I31" s="525"/>
      <c r="J31" s="555"/>
      <c r="K31" s="525"/>
      <c r="L31" s="525"/>
      <c r="M31" s="525"/>
      <c r="N31" s="525"/>
      <c r="O31" s="525"/>
      <c r="P31" s="525"/>
      <c r="Q31" s="525"/>
      <c r="R31" s="525">
        <v>36</v>
      </c>
      <c r="S31" s="525"/>
      <c r="T31" s="525"/>
      <c r="U31" s="525"/>
      <c r="V31" s="525"/>
      <c r="W31" s="525"/>
      <c r="X31" s="539">
        <f t="shared" si="0"/>
        <v>36</v>
      </c>
      <c r="Y31" s="538">
        <f t="shared" si="1"/>
        <v>0</v>
      </c>
      <c r="Z31" s="525"/>
      <c r="AA31" s="525"/>
      <c r="AB31" s="538">
        <f t="shared" si="2"/>
        <v>36</v>
      </c>
      <c r="AC31" s="538">
        <f t="shared" si="3"/>
        <v>0</v>
      </c>
    </row>
    <row r="32" spans="1:30" x14ac:dyDescent="0.55000000000000004">
      <c r="A32" s="540" t="s">
        <v>107</v>
      </c>
      <c r="B32" s="540"/>
      <c r="C32" s="540"/>
      <c r="D32" s="525"/>
      <c r="E32" s="525"/>
      <c r="F32" s="525"/>
      <c r="G32" s="525"/>
      <c r="H32" s="525"/>
      <c r="I32" s="525"/>
      <c r="J32" s="555"/>
      <c r="K32" s="525"/>
      <c r="L32" s="525"/>
      <c r="M32" s="525"/>
      <c r="N32" s="525"/>
      <c r="O32" s="525"/>
      <c r="P32" s="525"/>
      <c r="Q32" s="525"/>
      <c r="R32" s="525"/>
      <c r="S32" s="525"/>
      <c r="T32" s="525"/>
      <c r="U32" s="525"/>
      <c r="V32" s="525"/>
      <c r="W32" s="525"/>
      <c r="X32" s="539">
        <f t="shared" si="0"/>
        <v>0</v>
      </c>
      <c r="Y32" s="538">
        <f t="shared" si="1"/>
        <v>0</v>
      </c>
      <c r="Z32" s="525"/>
      <c r="AA32" s="525"/>
      <c r="AB32" s="538">
        <f t="shared" si="2"/>
        <v>0</v>
      </c>
      <c r="AC32" s="538">
        <f t="shared" si="3"/>
        <v>0</v>
      </c>
    </row>
    <row r="33" spans="1:29" x14ac:dyDescent="0.55000000000000004">
      <c r="A33" s="542" t="s">
        <v>333</v>
      </c>
      <c r="B33" s="556" t="s">
        <v>153</v>
      </c>
      <c r="C33" s="552">
        <v>10790</v>
      </c>
      <c r="D33" s="546"/>
      <c r="E33" s="547"/>
      <c r="F33" s="547"/>
      <c r="G33" s="547"/>
      <c r="H33" s="546"/>
      <c r="I33" s="547"/>
      <c r="J33" s="557"/>
      <c r="K33" s="546"/>
      <c r="L33" s="554">
        <v>2094</v>
      </c>
      <c r="M33" s="547">
        <v>74</v>
      </c>
      <c r="N33" s="546"/>
      <c r="O33" s="547"/>
      <c r="P33" s="546"/>
      <c r="Q33" s="547"/>
      <c r="R33" s="525"/>
      <c r="S33" s="525"/>
      <c r="T33" s="546"/>
      <c r="U33" s="547"/>
      <c r="V33" s="546">
        <v>192</v>
      </c>
      <c r="W33" s="547">
        <v>8</v>
      </c>
      <c r="X33" s="539">
        <f t="shared" si="0"/>
        <v>2286</v>
      </c>
      <c r="Y33" s="538">
        <f t="shared" si="1"/>
        <v>82</v>
      </c>
      <c r="Z33" s="546"/>
      <c r="AA33" s="547"/>
      <c r="AB33" s="538">
        <f t="shared" si="2"/>
        <v>2286</v>
      </c>
      <c r="AC33" s="538">
        <f t="shared" si="3"/>
        <v>82</v>
      </c>
    </row>
    <row r="34" spans="1:29" x14ac:dyDescent="0.55000000000000004">
      <c r="A34" s="542" t="s">
        <v>334</v>
      </c>
      <c r="B34" s="556" t="s">
        <v>154</v>
      </c>
      <c r="C34" s="552">
        <v>11981</v>
      </c>
      <c r="D34" s="546"/>
      <c r="E34" s="547"/>
      <c r="F34" s="547"/>
      <c r="G34" s="547"/>
      <c r="H34" s="546"/>
      <c r="I34" s="547"/>
      <c r="J34" s="557"/>
      <c r="K34" s="546"/>
      <c r="L34" s="554">
        <v>2819</v>
      </c>
      <c r="M34" s="547">
        <v>95</v>
      </c>
      <c r="N34" s="546"/>
      <c r="O34" s="547"/>
      <c r="P34" s="546"/>
      <c r="Q34" s="547"/>
      <c r="R34" s="525"/>
      <c r="S34" s="525"/>
      <c r="T34" s="546"/>
      <c r="U34" s="547"/>
      <c r="V34" s="546">
        <v>177</v>
      </c>
      <c r="W34" s="547">
        <v>8</v>
      </c>
      <c r="X34" s="539">
        <f t="shared" si="0"/>
        <v>2996</v>
      </c>
      <c r="Y34" s="538">
        <f t="shared" si="1"/>
        <v>103</v>
      </c>
      <c r="Z34" s="546"/>
      <c r="AA34" s="547"/>
      <c r="AB34" s="538">
        <f t="shared" si="2"/>
        <v>2996</v>
      </c>
      <c r="AC34" s="538">
        <f t="shared" si="3"/>
        <v>103</v>
      </c>
    </row>
    <row r="35" spans="1:29" x14ac:dyDescent="0.55000000000000004">
      <c r="A35" s="542" t="s">
        <v>41</v>
      </c>
      <c r="B35" s="556" t="s">
        <v>155</v>
      </c>
      <c r="C35" s="552">
        <v>12763</v>
      </c>
      <c r="D35" s="546"/>
      <c r="E35" s="547"/>
      <c r="F35" s="547"/>
      <c r="G35" s="547"/>
      <c r="H35" s="546"/>
      <c r="I35" s="547"/>
      <c r="J35" s="557"/>
      <c r="K35" s="546"/>
      <c r="L35" s="554">
        <v>193</v>
      </c>
      <c r="M35" s="547">
        <v>5</v>
      </c>
      <c r="N35" s="546"/>
      <c r="O35" s="547"/>
      <c r="P35" s="546"/>
      <c r="Q35" s="547"/>
      <c r="R35" s="525"/>
      <c r="S35" s="525"/>
      <c r="T35" s="546"/>
      <c r="U35" s="547"/>
      <c r="V35" s="546">
        <v>135</v>
      </c>
      <c r="W35" s="547">
        <v>8</v>
      </c>
      <c r="X35" s="539">
        <f t="shared" si="0"/>
        <v>328</v>
      </c>
      <c r="Y35" s="538">
        <f t="shared" si="1"/>
        <v>13</v>
      </c>
      <c r="Z35" s="546"/>
      <c r="AA35" s="547"/>
      <c r="AB35" s="538">
        <f t="shared" si="2"/>
        <v>328</v>
      </c>
      <c r="AC35" s="538">
        <f t="shared" si="3"/>
        <v>13</v>
      </c>
    </row>
    <row r="36" spans="1:29" x14ac:dyDescent="0.55000000000000004">
      <c r="A36" s="542" t="s">
        <v>42</v>
      </c>
      <c r="B36" s="556" t="s">
        <v>156</v>
      </c>
      <c r="C36" s="552">
        <v>10927</v>
      </c>
      <c r="D36" s="546"/>
      <c r="E36" s="547"/>
      <c r="F36" s="547"/>
      <c r="G36" s="547"/>
      <c r="H36" s="546"/>
      <c r="I36" s="547"/>
      <c r="J36" s="557"/>
      <c r="K36" s="546"/>
      <c r="L36" s="554">
        <v>201</v>
      </c>
      <c r="M36" s="547">
        <v>5</v>
      </c>
      <c r="N36" s="546"/>
      <c r="O36" s="547"/>
      <c r="P36" s="546"/>
      <c r="Q36" s="547"/>
      <c r="R36" s="525"/>
      <c r="S36" s="525"/>
      <c r="T36" s="546"/>
      <c r="U36" s="547"/>
      <c r="V36" s="546">
        <v>149</v>
      </c>
      <c r="W36" s="547">
        <v>8</v>
      </c>
      <c r="X36" s="539">
        <f t="shared" si="0"/>
        <v>350</v>
      </c>
      <c r="Y36" s="538">
        <f t="shared" si="1"/>
        <v>13</v>
      </c>
      <c r="Z36" s="546"/>
      <c r="AA36" s="547"/>
      <c r="AB36" s="538">
        <f t="shared" si="2"/>
        <v>350</v>
      </c>
      <c r="AC36" s="538">
        <f t="shared" si="3"/>
        <v>13</v>
      </c>
    </row>
    <row r="37" spans="1:29" x14ac:dyDescent="0.55000000000000004">
      <c r="A37" s="542" t="s">
        <v>105</v>
      </c>
      <c r="B37" s="556" t="s">
        <v>157</v>
      </c>
      <c r="C37" s="552">
        <v>10757</v>
      </c>
      <c r="D37" s="546"/>
      <c r="E37" s="547"/>
      <c r="F37" s="547"/>
      <c r="G37" s="547"/>
      <c r="H37" s="546"/>
      <c r="I37" s="547"/>
      <c r="J37" s="557"/>
      <c r="K37" s="546"/>
      <c r="L37" s="546"/>
      <c r="M37" s="547"/>
      <c r="N37" s="546"/>
      <c r="O37" s="547"/>
      <c r="P37" s="546"/>
      <c r="Q37" s="547"/>
      <c r="R37" s="546"/>
      <c r="S37" s="547"/>
      <c r="T37" s="546"/>
      <c r="U37" s="547"/>
      <c r="V37" s="546">
        <v>17</v>
      </c>
      <c r="W37" s="547"/>
      <c r="X37" s="539">
        <f t="shared" si="0"/>
        <v>17</v>
      </c>
      <c r="Y37" s="538">
        <f t="shared" si="1"/>
        <v>0</v>
      </c>
      <c r="Z37" s="546"/>
      <c r="AA37" s="547"/>
      <c r="AB37" s="538">
        <f t="shared" si="2"/>
        <v>17</v>
      </c>
      <c r="AC37" s="538">
        <f t="shared" si="3"/>
        <v>0</v>
      </c>
    </row>
    <row r="38" spans="1:29" x14ac:dyDescent="0.55000000000000004">
      <c r="A38" s="542" t="s">
        <v>332</v>
      </c>
      <c r="B38" s="556" t="s">
        <v>158</v>
      </c>
      <c r="C38" s="552">
        <v>11800</v>
      </c>
      <c r="D38" s="546"/>
      <c r="E38" s="547"/>
      <c r="F38" s="547"/>
      <c r="G38" s="547"/>
      <c r="H38" s="546"/>
      <c r="I38" s="547"/>
      <c r="J38" s="557"/>
      <c r="K38" s="546"/>
      <c r="L38" s="546"/>
      <c r="M38" s="547"/>
      <c r="N38" s="546"/>
      <c r="O38" s="547"/>
      <c r="P38" s="546"/>
      <c r="Q38" s="547"/>
      <c r="R38" s="546"/>
      <c r="S38" s="547"/>
      <c r="T38" s="546"/>
      <c r="U38" s="547"/>
      <c r="V38" s="546"/>
      <c r="W38" s="547"/>
      <c r="X38" s="539">
        <f t="shared" si="0"/>
        <v>0</v>
      </c>
      <c r="Y38" s="538">
        <f t="shared" si="1"/>
        <v>0</v>
      </c>
      <c r="Z38" s="546"/>
      <c r="AA38" s="547"/>
      <c r="AB38" s="538">
        <f t="shared" si="2"/>
        <v>0</v>
      </c>
      <c r="AC38" s="538">
        <f t="shared" si="3"/>
        <v>0</v>
      </c>
    </row>
    <row r="39" spans="1:29" x14ac:dyDescent="0.55000000000000004">
      <c r="A39" s="540" t="s">
        <v>43</v>
      </c>
      <c r="B39" s="540"/>
      <c r="C39" s="540">
        <f>SUM(C33:C38)</f>
        <v>69018</v>
      </c>
      <c r="D39" s="540">
        <f t="shared" ref="D39:W39" si="9">SUM(D33:D38)</f>
        <v>0</v>
      </c>
      <c r="E39" s="540">
        <f t="shared" si="9"/>
        <v>0</v>
      </c>
      <c r="F39" s="540">
        <f t="shared" si="9"/>
        <v>0</v>
      </c>
      <c r="G39" s="540">
        <f t="shared" si="9"/>
        <v>0</v>
      </c>
      <c r="H39" s="540">
        <f t="shared" si="9"/>
        <v>0</v>
      </c>
      <c r="I39" s="540">
        <f t="shared" si="9"/>
        <v>0</v>
      </c>
      <c r="J39" s="573">
        <v>62714</v>
      </c>
      <c r="K39" s="540">
        <f t="shared" si="9"/>
        <v>0</v>
      </c>
      <c r="L39" s="540">
        <f t="shared" si="9"/>
        <v>5307</v>
      </c>
      <c r="M39" s="540">
        <f t="shared" si="9"/>
        <v>179</v>
      </c>
      <c r="N39" s="540">
        <f t="shared" si="9"/>
        <v>0</v>
      </c>
      <c r="O39" s="540">
        <f t="shared" si="9"/>
        <v>0</v>
      </c>
      <c r="P39" s="540">
        <f t="shared" si="9"/>
        <v>0</v>
      </c>
      <c r="Q39" s="540">
        <f t="shared" si="9"/>
        <v>0</v>
      </c>
      <c r="R39" s="540">
        <v>634</v>
      </c>
      <c r="S39" s="540">
        <f t="shared" si="9"/>
        <v>0</v>
      </c>
      <c r="T39" s="540">
        <f t="shared" si="9"/>
        <v>0</v>
      </c>
      <c r="U39" s="540">
        <f t="shared" si="9"/>
        <v>0</v>
      </c>
      <c r="V39" s="540">
        <f t="shared" si="9"/>
        <v>670</v>
      </c>
      <c r="W39" s="540">
        <f t="shared" si="9"/>
        <v>32</v>
      </c>
      <c r="X39" s="539">
        <f t="shared" si="0"/>
        <v>69325</v>
      </c>
      <c r="Y39" s="538">
        <f t="shared" si="1"/>
        <v>211</v>
      </c>
      <c r="Z39" s="525"/>
      <c r="AA39" s="525"/>
      <c r="AB39" s="538">
        <f t="shared" si="2"/>
        <v>69325</v>
      </c>
      <c r="AC39" s="538">
        <f t="shared" si="3"/>
        <v>211</v>
      </c>
    </row>
    <row r="40" spans="1:29" x14ac:dyDescent="0.55000000000000004">
      <c r="A40" s="540" t="s">
        <v>44</v>
      </c>
      <c r="B40" s="540"/>
      <c r="C40" s="540"/>
      <c r="D40" s="525"/>
      <c r="E40" s="525"/>
      <c r="F40" s="525"/>
      <c r="G40" s="525"/>
      <c r="H40" s="525"/>
      <c r="I40" s="525"/>
      <c r="J40" s="574"/>
      <c r="K40" s="525"/>
      <c r="L40" s="525"/>
      <c r="M40" s="525"/>
      <c r="N40" s="525"/>
      <c r="O40" s="525"/>
      <c r="P40" s="525"/>
      <c r="Q40" s="525"/>
      <c r="R40" s="525"/>
      <c r="S40" s="525"/>
      <c r="T40" s="525"/>
      <c r="U40" s="525"/>
      <c r="V40" s="525"/>
      <c r="W40" s="525"/>
      <c r="X40" s="539">
        <f t="shared" si="0"/>
        <v>0</v>
      </c>
      <c r="Y40" s="538">
        <f t="shared" si="1"/>
        <v>0</v>
      </c>
      <c r="Z40" s="525"/>
      <c r="AA40" s="525"/>
      <c r="AB40" s="538">
        <f t="shared" si="2"/>
        <v>0</v>
      </c>
      <c r="AC40" s="538">
        <f t="shared" si="3"/>
        <v>0</v>
      </c>
    </row>
    <row r="41" spans="1:29" x14ac:dyDescent="0.55000000000000004">
      <c r="A41" s="540" t="s">
        <v>48</v>
      </c>
      <c r="B41" s="540"/>
      <c r="C41" s="540"/>
      <c r="D41" s="525"/>
      <c r="E41" s="525"/>
      <c r="F41" s="525"/>
      <c r="G41" s="525"/>
      <c r="H41" s="525"/>
      <c r="I41" s="525"/>
      <c r="J41" s="575"/>
      <c r="K41" s="525"/>
      <c r="L41" s="525"/>
      <c r="M41" s="525"/>
      <c r="N41" s="525"/>
      <c r="O41" s="525"/>
      <c r="P41" s="525"/>
      <c r="Q41" s="525"/>
      <c r="R41" s="525"/>
      <c r="S41" s="525"/>
      <c r="T41" s="525"/>
      <c r="U41" s="525"/>
      <c r="V41" s="525"/>
      <c r="W41" s="525"/>
      <c r="X41" s="539">
        <f t="shared" si="0"/>
        <v>0</v>
      </c>
      <c r="Y41" s="538">
        <f t="shared" si="1"/>
        <v>0</v>
      </c>
      <c r="Z41" s="525"/>
      <c r="AA41" s="525"/>
      <c r="AB41" s="538">
        <f t="shared" si="2"/>
        <v>0</v>
      </c>
      <c r="AC41" s="538">
        <f t="shared" si="3"/>
        <v>0</v>
      </c>
    </row>
    <row r="42" spans="1:29" x14ac:dyDescent="0.55000000000000004">
      <c r="A42" s="558" t="s">
        <v>10</v>
      </c>
      <c r="B42" s="558"/>
      <c r="C42" s="558">
        <f>C6+C7+C11+C18+C22+C26+C30+C31+C32+C39+C40+C41</f>
        <v>240181</v>
      </c>
      <c r="D42" s="558">
        <f t="shared" ref="D42:Y42" si="10">D6+D7+D11+D18+D22+D26+D30+D31+D32+D39+D40+D41</f>
        <v>90161</v>
      </c>
      <c r="E42" s="558">
        <f t="shared" si="10"/>
        <v>5396</v>
      </c>
      <c r="F42" s="558">
        <f t="shared" si="10"/>
        <v>467</v>
      </c>
      <c r="G42" s="558">
        <f t="shared" si="10"/>
        <v>0</v>
      </c>
      <c r="H42" s="558">
        <f t="shared" si="10"/>
        <v>10089</v>
      </c>
      <c r="I42" s="558">
        <f t="shared" si="10"/>
        <v>0</v>
      </c>
      <c r="J42" s="558">
        <f t="shared" si="10"/>
        <v>66617</v>
      </c>
      <c r="K42" s="558">
        <f t="shared" si="10"/>
        <v>125</v>
      </c>
      <c r="L42" s="558">
        <f t="shared" si="10"/>
        <v>13297</v>
      </c>
      <c r="M42" s="558">
        <f t="shared" si="10"/>
        <v>462</v>
      </c>
      <c r="N42" s="558">
        <f t="shared" si="10"/>
        <v>9449</v>
      </c>
      <c r="O42" s="558">
        <f t="shared" si="10"/>
        <v>506</v>
      </c>
      <c r="P42" s="558">
        <f t="shared" si="10"/>
        <v>10169</v>
      </c>
      <c r="Q42" s="558">
        <f t="shared" si="10"/>
        <v>0</v>
      </c>
      <c r="R42" s="558">
        <f t="shared" si="10"/>
        <v>670</v>
      </c>
      <c r="S42" s="558">
        <f t="shared" si="10"/>
        <v>0</v>
      </c>
      <c r="T42" s="558">
        <f t="shared" si="10"/>
        <v>543</v>
      </c>
      <c r="U42" s="558">
        <f t="shared" si="10"/>
        <v>51</v>
      </c>
      <c r="V42" s="558">
        <f t="shared" si="10"/>
        <v>670</v>
      </c>
      <c r="W42" s="558">
        <f t="shared" si="10"/>
        <v>32</v>
      </c>
      <c r="X42" s="558">
        <f t="shared" si="10"/>
        <v>202132</v>
      </c>
      <c r="Y42" s="558">
        <f t="shared" si="10"/>
        <v>6572</v>
      </c>
      <c r="Z42" s="558">
        <f t="shared" ref="Z42" si="11">Z6+Z7+Z11+Z18+Z22+Z26+Z30+Z31+Z32+Z39+Z40+Z41</f>
        <v>19075</v>
      </c>
      <c r="AA42" s="558">
        <f t="shared" ref="AA42:AC42" si="12">AA6+AA7+AA11+AA18+AA22+AA26+AA30+AA31+AA32+AA39+AA40+AA41</f>
        <v>0</v>
      </c>
      <c r="AB42" s="558">
        <f t="shared" si="12"/>
        <v>221207</v>
      </c>
      <c r="AC42" s="558">
        <f t="shared" si="12"/>
        <v>6572</v>
      </c>
    </row>
    <row r="43" spans="1:29" x14ac:dyDescent="0.55000000000000004">
      <c r="B43" s="563" t="s">
        <v>365</v>
      </c>
      <c r="D43" s="559"/>
      <c r="E43" s="559"/>
      <c r="F43" s="559"/>
      <c r="G43" s="559"/>
      <c r="H43" s="559"/>
      <c r="I43" s="559"/>
      <c r="J43" s="560"/>
      <c r="K43" s="560"/>
      <c r="L43" s="560"/>
      <c r="M43" s="476"/>
      <c r="N43" s="559"/>
      <c r="O43" s="559"/>
      <c r="P43" s="559"/>
      <c r="Q43" s="559"/>
      <c r="R43" s="559"/>
      <c r="S43" s="559"/>
      <c r="T43" s="559"/>
      <c r="U43" s="559"/>
      <c r="V43" s="559"/>
      <c r="W43" s="559"/>
      <c r="X43" s="559"/>
      <c r="Y43" s="559"/>
      <c r="Z43" s="559"/>
      <c r="AA43" s="559"/>
      <c r="AB43" s="559"/>
      <c r="AC43" s="559"/>
    </row>
    <row r="44" spans="1:29" x14ac:dyDescent="0.55000000000000004">
      <c r="D44" s="561"/>
      <c r="E44" s="561"/>
      <c r="F44" s="561"/>
      <c r="G44" s="561"/>
      <c r="H44" s="529"/>
      <c r="J44" s="479"/>
      <c r="K44" s="479"/>
      <c r="L44" s="479"/>
      <c r="M44" s="479"/>
    </row>
    <row r="45" spans="1:29" x14ac:dyDescent="0.55000000000000004">
      <c r="D45" s="561"/>
      <c r="E45" s="561"/>
      <c r="F45" s="561"/>
      <c r="G45" s="561"/>
      <c r="H45" s="529"/>
      <c r="J45" s="479"/>
      <c r="K45" s="479"/>
      <c r="L45" s="479"/>
      <c r="M45" s="479"/>
    </row>
    <row r="46" spans="1:29" x14ac:dyDescent="0.55000000000000004">
      <c r="D46" s="561"/>
      <c r="E46" s="561"/>
      <c r="F46" s="561"/>
      <c r="G46" s="561"/>
      <c r="H46" s="529"/>
      <c r="J46" s="479"/>
      <c r="K46" s="479"/>
      <c r="L46" s="479"/>
      <c r="M46" s="479"/>
    </row>
  </sheetData>
  <mergeCells count="17">
    <mergeCell ref="J39:J41"/>
    <mergeCell ref="A4:A5"/>
    <mergeCell ref="J4:K4"/>
    <mergeCell ref="L4:M4"/>
    <mergeCell ref="N4:O4"/>
    <mergeCell ref="H4:I4"/>
    <mergeCell ref="F4:G4"/>
    <mergeCell ref="C4:C5"/>
    <mergeCell ref="B4:B5"/>
    <mergeCell ref="D4:E4"/>
    <mergeCell ref="P4:Q4"/>
    <mergeCell ref="R4:S4"/>
    <mergeCell ref="AB4:AC4"/>
    <mergeCell ref="X4:Y4"/>
    <mergeCell ref="V4:W4"/>
    <mergeCell ref="Z4:AA4"/>
    <mergeCell ref="T4:U4"/>
  </mergeCells>
  <printOptions horizontalCentered="1"/>
  <pageMargins left="0.23622047244094491" right="0.23622047244094491" top="0.15748031496062992" bottom="0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26"/>
  <sheetViews>
    <sheetView tabSelected="1"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T22" sqref="T22:T24"/>
    </sheetView>
  </sheetViews>
  <sheetFormatPr defaultRowHeight="23.25" x14ac:dyDescent="0.55000000000000004"/>
  <cols>
    <col min="1" max="1" width="14.5" style="481" customWidth="1"/>
    <col min="2" max="21" width="8.33203125" style="481" customWidth="1"/>
    <col min="22" max="16384" width="9.33203125" style="481"/>
  </cols>
  <sheetData>
    <row r="1" spans="1:21" x14ac:dyDescent="0.55000000000000004">
      <c r="A1" s="481" t="s">
        <v>360</v>
      </c>
    </row>
    <row r="2" spans="1:21" x14ac:dyDescent="0.55000000000000004">
      <c r="A2" s="480"/>
      <c r="B2" s="583" t="s">
        <v>355</v>
      </c>
      <c r="C2" s="583"/>
      <c r="D2" s="583"/>
      <c r="E2" s="583"/>
      <c r="F2" s="583" t="s">
        <v>356</v>
      </c>
      <c r="G2" s="583"/>
      <c r="H2" s="583"/>
      <c r="I2" s="583"/>
      <c r="J2" s="583" t="s">
        <v>357</v>
      </c>
      <c r="K2" s="583"/>
      <c r="L2" s="583"/>
      <c r="M2" s="583"/>
      <c r="N2" s="583" t="s">
        <v>358</v>
      </c>
      <c r="O2" s="583"/>
      <c r="P2" s="583"/>
      <c r="Q2" s="583"/>
      <c r="R2" s="583" t="s">
        <v>359</v>
      </c>
      <c r="S2" s="583"/>
      <c r="T2" s="583"/>
      <c r="U2" s="583"/>
    </row>
    <row r="3" spans="1:21" s="483" customFormat="1" x14ac:dyDescent="0.55000000000000004">
      <c r="A3" s="482" t="s">
        <v>336</v>
      </c>
      <c r="B3" s="482" t="s">
        <v>7</v>
      </c>
      <c r="C3" s="482" t="s">
        <v>8</v>
      </c>
      <c r="D3" s="482" t="s">
        <v>9</v>
      </c>
      <c r="E3" s="482" t="s">
        <v>0</v>
      </c>
      <c r="F3" s="482" t="s">
        <v>7</v>
      </c>
      <c r="G3" s="482" t="s">
        <v>8</v>
      </c>
      <c r="H3" s="482" t="s">
        <v>9</v>
      </c>
      <c r="I3" s="482" t="s">
        <v>0</v>
      </c>
      <c r="J3" s="482" t="s">
        <v>7</v>
      </c>
      <c r="K3" s="482" t="s">
        <v>8</v>
      </c>
      <c r="L3" s="482" t="s">
        <v>9</v>
      </c>
      <c r="M3" s="482" t="s">
        <v>0</v>
      </c>
      <c r="N3" s="482" t="s">
        <v>7</v>
      </c>
      <c r="O3" s="482" t="s">
        <v>8</v>
      </c>
      <c r="P3" s="482" t="s">
        <v>9</v>
      </c>
      <c r="Q3" s="482" t="s">
        <v>0</v>
      </c>
      <c r="R3" s="482" t="s">
        <v>7</v>
      </c>
      <c r="S3" s="482" t="s">
        <v>8</v>
      </c>
      <c r="T3" s="482" t="s">
        <v>9</v>
      </c>
      <c r="U3" s="482" t="s">
        <v>0</v>
      </c>
    </row>
    <row r="4" spans="1:21" x14ac:dyDescent="0.55000000000000004">
      <c r="A4" s="484" t="s">
        <v>337</v>
      </c>
      <c r="B4" s="485">
        <v>26</v>
      </c>
      <c r="C4" s="485">
        <v>26</v>
      </c>
      <c r="D4" s="485">
        <v>52</v>
      </c>
      <c r="E4" s="485">
        <v>8</v>
      </c>
      <c r="F4" s="485">
        <v>75</v>
      </c>
      <c r="G4" s="485">
        <v>72</v>
      </c>
      <c r="H4" s="485">
        <v>147</v>
      </c>
      <c r="I4" s="485">
        <v>28</v>
      </c>
      <c r="J4" s="485">
        <v>62</v>
      </c>
      <c r="K4" s="485">
        <v>71</v>
      </c>
      <c r="L4" s="485">
        <v>133</v>
      </c>
      <c r="M4" s="485">
        <v>25</v>
      </c>
      <c r="N4" s="485">
        <v>0</v>
      </c>
      <c r="O4" s="485">
        <v>0</v>
      </c>
      <c r="P4" s="485">
        <v>0</v>
      </c>
      <c r="Q4" s="485">
        <v>0</v>
      </c>
      <c r="R4" s="485">
        <v>163</v>
      </c>
      <c r="S4" s="485">
        <v>169</v>
      </c>
      <c r="T4" s="485">
        <v>332</v>
      </c>
      <c r="U4" s="485">
        <v>61</v>
      </c>
    </row>
    <row r="5" spans="1:21" x14ac:dyDescent="0.55000000000000004">
      <c r="A5" s="484" t="s">
        <v>338</v>
      </c>
      <c r="B5" s="485">
        <v>884</v>
      </c>
      <c r="C5" s="485">
        <v>796</v>
      </c>
      <c r="D5" s="486">
        <v>1680</v>
      </c>
      <c r="E5" s="485">
        <v>175</v>
      </c>
      <c r="F5" s="486">
        <v>1044</v>
      </c>
      <c r="G5" s="486">
        <v>933</v>
      </c>
      <c r="H5" s="486">
        <v>1977</v>
      </c>
      <c r="I5" s="485">
        <v>218</v>
      </c>
      <c r="J5" s="485">
        <v>685</v>
      </c>
      <c r="K5" s="485">
        <v>637</v>
      </c>
      <c r="L5" s="486">
        <v>1322</v>
      </c>
      <c r="M5" s="485">
        <v>131</v>
      </c>
      <c r="N5" s="485">
        <v>0</v>
      </c>
      <c r="O5" s="485">
        <v>0</v>
      </c>
      <c r="P5" s="485">
        <v>0</v>
      </c>
      <c r="Q5" s="485">
        <v>0</v>
      </c>
      <c r="R5" s="485">
        <v>2613</v>
      </c>
      <c r="S5" s="485">
        <v>2366</v>
      </c>
      <c r="T5" s="485">
        <v>4979</v>
      </c>
      <c r="U5" s="485">
        <v>524</v>
      </c>
    </row>
    <row r="6" spans="1:21" x14ac:dyDescent="0.55000000000000004">
      <c r="A6" s="484" t="s">
        <v>339</v>
      </c>
      <c r="B6" s="486">
        <v>1039</v>
      </c>
      <c r="C6" s="486">
        <v>919</v>
      </c>
      <c r="D6" s="486">
        <v>1958</v>
      </c>
      <c r="E6" s="485">
        <v>187</v>
      </c>
      <c r="F6" s="486">
        <v>1129</v>
      </c>
      <c r="G6" s="486">
        <v>1053</v>
      </c>
      <c r="H6" s="486">
        <v>2182</v>
      </c>
      <c r="I6" s="485">
        <v>226</v>
      </c>
      <c r="J6" s="485">
        <v>797</v>
      </c>
      <c r="K6" s="485">
        <v>753</v>
      </c>
      <c r="L6" s="486">
        <v>1550</v>
      </c>
      <c r="M6" s="485">
        <v>140</v>
      </c>
      <c r="N6" s="485">
        <v>0</v>
      </c>
      <c r="O6" s="485">
        <v>0</v>
      </c>
      <c r="P6" s="485">
        <v>0</v>
      </c>
      <c r="Q6" s="485">
        <v>0</v>
      </c>
      <c r="R6" s="485">
        <v>2965</v>
      </c>
      <c r="S6" s="485">
        <v>2725</v>
      </c>
      <c r="T6" s="485">
        <v>5690</v>
      </c>
      <c r="U6" s="485">
        <v>553</v>
      </c>
    </row>
    <row r="7" spans="1:21" x14ac:dyDescent="0.55000000000000004">
      <c r="A7" s="487" t="s">
        <v>340</v>
      </c>
      <c r="B7" s="488">
        <v>1949</v>
      </c>
      <c r="C7" s="488">
        <v>1741</v>
      </c>
      <c r="D7" s="488">
        <v>3690</v>
      </c>
      <c r="E7" s="484">
        <v>370</v>
      </c>
      <c r="F7" s="488">
        <v>2248</v>
      </c>
      <c r="G7" s="488">
        <v>2058</v>
      </c>
      <c r="H7" s="488">
        <v>4306</v>
      </c>
      <c r="I7" s="484">
        <v>472</v>
      </c>
      <c r="J7" s="488">
        <v>1544</v>
      </c>
      <c r="K7" s="488">
        <v>1461</v>
      </c>
      <c r="L7" s="488">
        <v>3005</v>
      </c>
      <c r="M7" s="484">
        <v>296</v>
      </c>
      <c r="N7" s="484">
        <v>0</v>
      </c>
      <c r="O7" s="484">
        <v>0</v>
      </c>
      <c r="P7" s="484">
        <v>0</v>
      </c>
      <c r="Q7" s="484">
        <v>0</v>
      </c>
      <c r="R7" s="484">
        <v>5741</v>
      </c>
      <c r="S7" s="484">
        <v>5260</v>
      </c>
      <c r="T7" s="484">
        <v>11001</v>
      </c>
      <c r="U7" s="484">
        <v>1138</v>
      </c>
    </row>
    <row r="8" spans="1:21" x14ac:dyDescent="0.55000000000000004">
      <c r="A8" s="484" t="s">
        <v>341</v>
      </c>
      <c r="B8" s="486">
        <v>1181</v>
      </c>
      <c r="C8" s="486">
        <v>1111</v>
      </c>
      <c r="D8" s="486">
        <v>2292</v>
      </c>
      <c r="E8" s="485">
        <v>189</v>
      </c>
      <c r="F8" s="486">
        <v>1278</v>
      </c>
      <c r="G8" s="486">
        <v>1131</v>
      </c>
      <c r="H8" s="486">
        <v>2409</v>
      </c>
      <c r="I8" s="485">
        <v>224</v>
      </c>
      <c r="J8" s="485">
        <v>834</v>
      </c>
      <c r="K8" s="485">
        <v>768</v>
      </c>
      <c r="L8" s="486">
        <v>1602</v>
      </c>
      <c r="M8" s="485">
        <v>146</v>
      </c>
      <c r="N8" s="485">
        <v>0</v>
      </c>
      <c r="O8" s="485">
        <v>0</v>
      </c>
      <c r="P8" s="485">
        <v>0</v>
      </c>
      <c r="Q8" s="485">
        <v>0</v>
      </c>
      <c r="R8" s="485">
        <v>3293</v>
      </c>
      <c r="S8" s="485">
        <v>3010</v>
      </c>
      <c r="T8" s="485">
        <v>6303</v>
      </c>
      <c r="U8" s="485">
        <v>559</v>
      </c>
    </row>
    <row r="9" spans="1:21" x14ac:dyDescent="0.55000000000000004">
      <c r="A9" s="484" t="s">
        <v>342</v>
      </c>
      <c r="B9" s="486">
        <v>1246</v>
      </c>
      <c r="C9" s="486">
        <v>1096</v>
      </c>
      <c r="D9" s="486">
        <v>2342</v>
      </c>
      <c r="E9" s="485">
        <v>196</v>
      </c>
      <c r="F9" s="486">
        <v>1242</v>
      </c>
      <c r="G9" s="486">
        <v>1159</v>
      </c>
      <c r="H9" s="486">
        <v>2401</v>
      </c>
      <c r="I9" s="485">
        <v>223</v>
      </c>
      <c r="J9" s="485">
        <v>878</v>
      </c>
      <c r="K9" s="485">
        <v>853</v>
      </c>
      <c r="L9" s="486">
        <v>1731</v>
      </c>
      <c r="M9" s="485">
        <v>145</v>
      </c>
      <c r="N9" s="485">
        <v>0</v>
      </c>
      <c r="O9" s="485">
        <v>0</v>
      </c>
      <c r="P9" s="485">
        <v>0</v>
      </c>
      <c r="Q9" s="485">
        <v>0</v>
      </c>
      <c r="R9" s="485">
        <v>3366</v>
      </c>
      <c r="S9" s="485">
        <v>3108</v>
      </c>
      <c r="T9" s="485">
        <v>6474</v>
      </c>
      <c r="U9" s="485">
        <v>564</v>
      </c>
    </row>
    <row r="10" spans="1:21" x14ac:dyDescent="0.55000000000000004">
      <c r="A10" s="484" t="s">
        <v>343</v>
      </c>
      <c r="B10" s="486">
        <v>1286</v>
      </c>
      <c r="C10" s="486">
        <v>1147</v>
      </c>
      <c r="D10" s="486">
        <v>2433</v>
      </c>
      <c r="E10" s="485">
        <v>197</v>
      </c>
      <c r="F10" s="486">
        <v>1310</v>
      </c>
      <c r="G10" s="486">
        <v>1204</v>
      </c>
      <c r="H10" s="486">
        <v>2514</v>
      </c>
      <c r="I10" s="485">
        <v>224</v>
      </c>
      <c r="J10" s="485">
        <v>936</v>
      </c>
      <c r="K10" s="485">
        <v>869</v>
      </c>
      <c r="L10" s="486">
        <v>1805</v>
      </c>
      <c r="M10" s="485">
        <v>144</v>
      </c>
      <c r="N10" s="485">
        <v>0</v>
      </c>
      <c r="O10" s="485">
        <v>0</v>
      </c>
      <c r="P10" s="485">
        <v>0</v>
      </c>
      <c r="Q10" s="485">
        <v>0</v>
      </c>
      <c r="R10" s="485">
        <v>3532</v>
      </c>
      <c r="S10" s="485">
        <v>3220</v>
      </c>
      <c r="T10" s="485">
        <v>6752</v>
      </c>
      <c r="U10" s="485">
        <v>565</v>
      </c>
    </row>
    <row r="11" spans="1:21" x14ac:dyDescent="0.55000000000000004">
      <c r="A11" s="484" t="s">
        <v>344</v>
      </c>
      <c r="B11" s="486">
        <v>1344</v>
      </c>
      <c r="C11" s="486">
        <v>1268</v>
      </c>
      <c r="D11" s="486">
        <v>2612</v>
      </c>
      <c r="E11" s="485">
        <v>199</v>
      </c>
      <c r="F11" s="486">
        <v>1285</v>
      </c>
      <c r="G11" s="486">
        <v>1196</v>
      </c>
      <c r="H11" s="486">
        <v>2481</v>
      </c>
      <c r="I11" s="485">
        <v>229</v>
      </c>
      <c r="J11" s="486">
        <v>952</v>
      </c>
      <c r="K11" s="485">
        <v>887</v>
      </c>
      <c r="L11" s="486">
        <v>1839</v>
      </c>
      <c r="M11" s="485">
        <v>145</v>
      </c>
      <c r="N11" s="485">
        <v>0</v>
      </c>
      <c r="O11" s="485">
        <v>0</v>
      </c>
      <c r="P11" s="485">
        <v>0</v>
      </c>
      <c r="Q11" s="485">
        <v>0</v>
      </c>
      <c r="R11" s="485">
        <v>3581</v>
      </c>
      <c r="S11" s="485">
        <v>3351</v>
      </c>
      <c r="T11" s="485">
        <v>6932</v>
      </c>
      <c r="U11" s="485">
        <v>573</v>
      </c>
    </row>
    <row r="12" spans="1:21" x14ac:dyDescent="0.55000000000000004">
      <c r="A12" s="484" t="s">
        <v>345</v>
      </c>
      <c r="B12" s="486">
        <v>1440</v>
      </c>
      <c r="C12" s="486">
        <v>1331</v>
      </c>
      <c r="D12" s="486">
        <v>2771</v>
      </c>
      <c r="E12" s="485">
        <v>197</v>
      </c>
      <c r="F12" s="486">
        <v>1366</v>
      </c>
      <c r="G12" s="486">
        <v>1313</v>
      </c>
      <c r="H12" s="486">
        <v>2679</v>
      </c>
      <c r="I12" s="485">
        <v>231</v>
      </c>
      <c r="J12" s="486">
        <v>996</v>
      </c>
      <c r="K12" s="486">
        <v>923</v>
      </c>
      <c r="L12" s="486">
        <v>1919</v>
      </c>
      <c r="M12" s="485">
        <v>147</v>
      </c>
      <c r="N12" s="485">
        <v>0</v>
      </c>
      <c r="O12" s="485">
        <v>0</v>
      </c>
      <c r="P12" s="485">
        <v>0</v>
      </c>
      <c r="Q12" s="485">
        <v>0</v>
      </c>
      <c r="R12" s="485">
        <v>3802</v>
      </c>
      <c r="S12" s="485">
        <v>3567</v>
      </c>
      <c r="T12" s="485">
        <v>7369</v>
      </c>
      <c r="U12" s="485">
        <v>575</v>
      </c>
    </row>
    <row r="13" spans="1:21" x14ac:dyDescent="0.55000000000000004">
      <c r="A13" s="484" t="s">
        <v>346</v>
      </c>
      <c r="B13" s="486">
        <v>1503</v>
      </c>
      <c r="C13" s="486">
        <v>1484</v>
      </c>
      <c r="D13" s="486">
        <v>2987</v>
      </c>
      <c r="E13" s="485">
        <v>200</v>
      </c>
      <c r="F13" s="486">
        <v>1510</v>
      </c>
      <c r="G13" s="486">
        <v>1403</v>
      </c>
      <c r="H13" s="486">
        <v>2913</v>
      </c>
      <c r="I13" s="485">
        <v>230</v>
      </c>
      <c r="J13" s="486">
        <v>1103</v>
      </c>
      <c r="K13" s="486">
        <v>1046</v>
      </c>
      <c r="L13" s="486">
        <v>2149</v>
      </c>
      <c r="M13" s="485">
        <v>149</v>
      </c>
      <c r="N13" s="485">
        <v>0</v>
      </c>
      <c r="O13" s="485">
        <v>0</v>
      </c>
      <c r="P13" s="485">
        <v>0</v>
      </c>
      <c r="Q13" s="485">
        <v>0</v>
      </c>
      <c r="R13" s="485">
        <v>4116</v>
      </c>
      <c r="S13" s="485">
        <v>3933</v>
      </c>
      <c r="T13" s="485">
        <v>8049</v>
      </c>
      <c r="U13" s="485">
        <v>579</v>
      </c>
    </row>
    <row r="14" spans="1:21" x14ac:dyDescent="0.55000000000000004">
      <c r="A14" s="487" t="s">
        <v>347</v>
      </c>
      <c r="B14" s="488">
        <v>8000</v>
      </c>
      <c r="C14" s="488">
        <v>7437</v>
      </c>
      <c r="D14" s="488">
        <v>15437</v>
      </c>
      <c r="E14" s="488">
        <v>1178</v>
      </c>
      <c r="F14" s="488">
        <v>7991</v>
      </c>
      <c r="G14" s="488">
        <v>7406</v>
      </c>
      <c r="H14" s="488">
        <v>15397</v>
      </c>
      <c r="I14" s="488">
        <v>1361</v>
      </c>
      <c r="J14" s="488">
        <v>5699</v>
      </c>
      <c r="K14" s="488">
        <v>5346</v>
      </c>
      <c r="L14" s="488">
        <v>11045</v>
      </c>
      <c r="M14" s="484">
        <v>876</v>
      </c>
      <c r="N14" s="484">
        <v>0</v>
      </c>
      <c r="O14" s="484">
        <v>0</v>
      </c>
      <c r="P14" s="484">
        <v>0</v>
      </c>
      <c r="Q14" s="484">
        <v>0</v>
      </c>
      <c r="R14" s="484">
        <v>21690</v>
      </c>
      <c r="S14" s="484">
        <v>20189</v>
      </c>
      <c r="T14" s="484">
        <v>41879</v>
      </c>
      <c r="U14" s="484">
        <v>3415</v>
      </c>
    </row>
    <row r="15" spans="1:21" x14ac:dyDescent="0.55000000000000004">
      <c r="A15" s="484" t="s">
        <v>348</v>
      </c>
      <c r="B15" s="485">
        <v>306</v>
      </c>
      <c r="C15" s="485">
        <v>242</v>
      </c>
      <c r="D15" s="485">
        <v>548</v>
      </c>
      <c r="E15" s="485">
        <v>36</v>
      </c>
      <c r="F15" s="485">
        <v>376</v>
      </c>
      <c r="G15" s="485">
        <v>305</v>
      </c>
      <c r="H15" s="485">
        <v>681</v>
      </c>
      <c r="I15" s="485">
        <v>45</v>
      </c>
      <c r="J15" s="485">
        <v>348</v>
      </c>
      <c r="K15" s="485">
        <v>288</v>
      </c>
      <c r="L15" s="485">
        <v>636</v>
      </c>
      <c r="M15" s="485">
        <v>34</v>
      </c>
      <c r="N15" s="486">
        <v>2813</v>
      </c>
      <c r="O15" s="486">
        <v>3011</v>
      </c>
      <c r="P15" s="486">
        <v>5824</v>
      </c>
      <c r="Q15" s="485">
        <v>167</v>
      </c>
      <c r="R15" s="485">
        <v>3843</v>
      </c>
      <c r="S15" s="485">
        <v>3846</v>
      </c>
      <c r="T15" s="485">
        <v>7689</v>
      </c>
      <c r="U15" s="485">
        <v>282</v>
      </c>
    </row>
    <row r="16" spans="1:21" x14ac:dyDescent="0.55000000000000004">
      <c r="A16" s="484" t="s">
        <v>349</v>
      </c>
      <c r="B16" s="485">
        <v>275</v>
      </c>
      <c r="C16" s="485">
        <v>208</v>
      </c>
      <c r="D16" s="485">
        <v>483</v>
      </c>
      <c r="E16" s="485">
        <v>35</v>
      </c>
      <c r="F16" s="485">
        <v>358</v>
      </c>
      <c r="G16" s="485">
        <v>271</v>
      </c>
      <c r="H16" s="485">
        <v>629</v>
      </c>
      <c r="I16" s="485">
        <v>46</v>
      </c>
      <c r="J16" s="485">
        <v>326</v>
      </c>
      <c r="K16" s="485">
        <v>252</v>
      </c>
      <c r="L16" s="485">
        <v>578</v>
      </c>
      <c r="M16" s="485">
        <v>34</v>
      </c>
      <c r="N16" s="486">
        <v>2677</v>
      </c>
      <c r="O16" s="486">
        <v>2960</v>
      </c>
      <c r="P16" s="486">
        <v>5637</v>
      </c>
      <c r="Q16" s="485">
        <v>170</v>
      </c>
      <c r="R16" s="485">
        <v>3636</v>
      </c>
      <c r="S16" s="485">
        <v>3691</v>
      </c>
      <c r="T16" s="485">
        <v>7327</v>
      </c>
      <c r="U16" s="485">
        <v>285</v>
      </c>
    </row>
    <row r="17" spans="1:21" x14ac:dyDescent="0.55000000000000004">
      <c r="A17" s="484" t="s">
        <v>350</v>
      </c>
      <c r="B17" s="485">
        <v>260</v>
      </c>
      <c r="C17" s="485">
        <v>210</v>
      </c>
      <c r="D17" s="485">
        <v>470</v>
      </c>
      <c r="E17" s="485">
        <v>33</v>
      </c>
      <c r="F17" s="485">
        <v>404</v>
      </c>
      <c r="G17" s="485">
        <v>255</v>
      </c>
      <c r="H17" s="485">
        <v>659</v>
      </c>
      <c r="I17" s="485">
        <v>47</v>
      </c>
      <c r="J17" s="485">
        <v>286</v>
      </c>
      <c r="K17" s="485">
        <v>239</v>
      </c>
      <c r="L17" s="485">
        <v>525</v>
      </c>
      <c r="M17" s="485">
        <v>34</v>
      </c>
      <c r="N17" s="486">
        <v>2647</v>
      </c>
      <c r="O17" s="486">
        <v>3036</v>
      </c>
      <c r="P17" s="486">
        <v>5683</v>
      </c>
      <c r="Q17" s="485">
        <v>169</v>
      </c>
      <c r="R17" s="485">
        <v>3597</v>
      </c>
      <c r="S17" s="485">
        <v>3740</v>
      </c>
      <c r="T17" s="485">
        <v>7337</v>
      </c>
      <c r="U17" s="485">
        <v>283</v>
      </c>
    </row>
    <row r="18" spans="1:21" x14ac:dyDescent="0.55000000000000004">
      <c r="A18" s="487" t="s">
        <v>351</v>
      </c>
      <c r="B18" s="488">
        <v>841</v>
      </c>
      <c r="C18" s="488">
        <v>660</v>
      </c>
      <c r="D18" s="488">
        <v>1501</v>
      </c>
      <c r="E18" s="488">
        <v>104</v>
      </c>
      <c r="F18" s="488">
        <v>1138</v>
      </c>
      <c r="G18" s="488">
        <v>831</v>
      </c>
      <c r="H18" s="488">
        <v>1969</v>
      </c>
      <c r="I18" s="488">
        <v>138</v>
      </c>
      <c r="J18" s="488">
        <v>960</v>
      </c>
      <c r="K18" s="488">
        <v>779</v>
      </c>
      <c r="L18" s="488">
        <v>1739</v>
      </c>
      <c r="M18" s="488">
        <v>102</v>
      </c>
      <c r="N18" s="488">
        <v>8137</v>
      </c>
      <c r="O18" s="488">
        <v>9007</v>
      </c>
      <c r="P18" s="488">
        <v>17144</v>
      </c>
      <c r="Q18" s="488">
        <v>506</v>
      </c>
      <c r="R18" s="488">
        <v>11076</v>
      </c>
      <c r="S18" s="488">
        <v>11277</v>
      </c>
      <c r="T18" s="488">
        <v>22353</v>
      </c>
      <c r="U18" s="488">
        <v>850</v>
      </c>
    </row>
    <row r="19" spans="1:21" x14ac:dyDescent="0.55000000000000004">
      <c r="A19" s="484" t="s">
        <v>168</v>
      </c>
      <c r="B19" s="485">
        <v>0</v>
      </c>
      <c r="C19" s="485">
        <v>0</v>
      </c>
      <c r="D19" s="485">
        <v>0</v>
      </c>
      <c r="E19" s="485">
        <v>0</v>
      </c>
      <c r="F19" s="485">
        <v>17</v>
      </c>
      <c r="G19" s="485">
        <v>16</v>
      </c>
      <c r="H19" s="485">
        <v>33</v>
      </c>
      <c r="I19" s="485">
        <v>1</v>
      </c>
      <c r="J19" s="485">
        <v>0</v>
      </c>
      <c r="K19" s="485">
        <v>0</v>
      </c>
      <c r="L19" s="485">
        <v>0</v>
      </c>
      <c r="M19" s="485">
        <v>0</v>
      </c>
      <c r="N19" s="486">
        <v>2053</v>
      </c>
      <c r="O19" s="486">
        <v>2809</v>
      </c>
      <c r="P19" s="486">
        <v>4862</v>
      </c>
      <c r="Q19" s="485">
        <v>152</v>
      </c>
      <c r="R19" s="485">
        <v>2070</v>
      </c>
      <c r="S19" s="485">
        <v>2825</v>
      </c>
      <c r="T19" s="485">
        <v>4895</v>
      </c>
      <c r="U19" s="485">
        <v>153</v>
      </c>
    </row>
    <row r="20" spans="1:21" x14ac:dyDescent="0.55000000000000004">
      <c r="A20" s="484" t="s">
        <v>352</v>
      </c>
      <c r="B20" s="485">
        <v>0</v>
      </c>
      <c r="C20" s="485">
        <v>0</v>
      </c>
      <c r="D20" s="485">
        <v>0</v>
      </c>
      <c r="E20" s="485">
        <v>0</v>
      </c>
      <c r="F20" s="485">
        <v>16</v>
      </c>
      <c r="G20" s="485">
        <v>10</v>
      </c>
      <c r="H20" s="485">
        <v>26</v>
      </c>
      <c r="I20" s="485">
        <v>1</v>
      </c>
      <c r="J20" s="485">
        <v>0</v>
      </c>
      <c r="K20" s="485">
        <v>0</v>
      </c>
      <c r="L20" s="485">
        <v>0</v>
      </c>
      <c r="M20" s="485">
        <v>0</v>
      </c>
      <c r="N20" s="486">
        <v>1991</v>
      </c>
      <c r="O20" s="486">
        <v>2978</v>
      </c>
      <c r="P20" s="486">
        <v>4969</v>
      </c>
      <c r="Q20" s="485">
        <v>156</v>
      </c>
      <c r="R20" s="485">
        <v>2007</v>
      </c>
      <c r="S20" s="485">
        <v>2988</v>
      </c>
      <c r="T20" s="485">
        <v>4995</v>
      </c>
      <c r="U20" s="485">
        <v>157</v>
      </c>
    </row>
    <row r="21" spans="1:21" x14ac:dyDescent="0.55000000000000004">
      <c r="A21" s="484" t="s">
        <v>353</v>
      </c>
      <c r="B21" s="485">
        <v>0</v>
      </c>
      <c r="C21" s="485">
        <v>0</v>
      </c>
      <c r="D21" s="485">
        <v>0</v>
      </c>
      <c r="E21" s="485">
        <v>0</v>
      </c>
      <c r="F21" s="485">
        <v>14</v>
      </c>
      <c r="G21" s="485">
        <v>10</v>
      </c>
      <c r="H21" s="485">
        <v>24</v>
      </c>
      <c r="I21" s="485">
        <v>1</v>
      </c>
      <c r="J21" s="485">
        <v>0</v>
      </c>
      <c r="K21" s="485">
        <v>0</v>
      </c>
      <c r="L21" s="485">
        <v>0</v>
      </c>
      <c r="M21" s="485">
        <v>0</v>
      </c>
      <c r="N21" s="486">
        <v>1973</v>
      </c>
      <c r="O21" s="486">
        <v>2965</v>
      </c>
      <c r="P21" s="486">
        <v>4938</v>
      </c>
      <c r="Q21" s="485">
        <v>151</v>
      </c>
      <c r="R21" s="485">
        <v>1987</v>
      </c>
      <c r="S21" s="485">
        <v>2975</v>
      </c>
      <c r="T21" s="485">
        <v>4962</v>
      </c>
      <c r="U21" s="485">
        <v>152</v>
      </c>
    </row>
    <row r="22" spans="1:21" x14ac:dyDescent="0.55000000000000004">
      <c r="A22" s="484" t="s">
        <v>169</v>
      </c>
      <c r="B22" s="485">
        <v>0</v>
      </c>
      <c r="C22" s="485">
        <v>0</v>
      </c>
      <c r="D22" s="485">
        <v>0</v>
      </c>
      <c r="E22" s="485">
        <v>0</v>
      </c>
      <c r="F22" s="485">
        <v>0</v>
      </c>
      <c r="G22" s="485">
        <v>0</v>
      </c>
      <c r="H22" s="485">
        <v>0</v>
      </c>
      <c r="I22" s="485">
        <v>0</v>
      </c>
      <c r="J22" s="485">
        <v>0</v>
      </c>
      <c r="K22" s="485">
        <v>0</v>
      </c>
      <c r="L22" s="485">
        <v>0</v>
      </c>
      <c r="M22" s="485">
        <v>0</v>
      </c>
      <c r="N22" s="485">
        <v>8</v>
      </c>
      <c r="O22" s="485">
        <v>17</v>
      </c>
      <c r="P22" s="485">
        <v>25</v>
      </c>
      <c r="Q22" s="485">
        <v>1</v>
      </c>
      <c r="R22" s="485">
        <v>8</v>
      </c>
      <c r="S22" s="485">
        <v>17</v>
      </c>
      <c r="T22" s="485">
        <v>25</v>
      </c>
      <c r="U22" s="485">
        <v>1</v>
      </c>
    </row>
    <row r="23" spans="1:21" x14ac:dyDescent="0.55000000000000004">
      <c r="A23" s="484" t="s">
        <v>170</v>
      </c>
      <c r="B23" s="485">
        <v>0</v>
      </c>
      <c r="C23" s="485">
        <v>0</v>
      </c>
      <c r="D23" s="485">
        <v>0</v>
      </c>
      <c r="E23" s="485">
        <v>0</v>
      </c>
      <c r="F23" s="485">
        <v>0</v>
      </c>
      <c r="G23" s="485">
        <v>0</v>
      </c>
      <c r="H23" s="485">
        <v>0</v>
      </c>
      <c r="I23" s="485">
        <v>0</v>
      </c>
      <c r="J23" s="485">
        <v>0</v>
      </c>
      <c r="K23" s="485">
        <v>0</v>
      </c>
      <c r="L23" s="485">
        <v>0</v>
      </c>
      <c r="M23" s="485">
        <v>0</v>
      </c>
      <c r="N23" s="485">
        <v>7</v>
      </c>
      <c r="O23" s="485">
        <v>26</v>
      </c>
      <c r="P23" s="485">
        <v>33</v>
      </c>
      <c r="Q23" s="485">
        <v>1</v>
      </c>
      <c r="R23" s="485">
        <v>7</v>
      </c>
      <c r="S23" s="485">
        <v>26</v>
      </c>
      <c r="T23" s="485">
        <v>33</v>
      </c>
      <c r="U23" s="485">
        <v>1</v>
      </c>
    </row>
    <row r="24" spans="1:21" x14ac:dyDescent="0.55000000000000004">
      <c r="A24" s="484" t="s">
        <v>171</v>
      </c>
      <c r="B24" s="485">
        <v>0</v>
      </c>
      <c r="C24" s="485">
        <v>0</v>
      </c>
      <c r="D24" s="485">
        <v>0</v>
      </c>
      <c r="E24" s="485">
        <v>0</v>
      </c>
      <c r="F24" s="485">
        <v>0</v>
      </c>
      <c r="G24" s="485">
        <v>0</v>
      </c>
      <c r="H24" s="485">
        <v>0</v>
      </c>
      <c r="I24" s="485">
        <v>0</v>
      </c>
      <c r="J24" s="485">
        <v>0</v>
      </c>
      <c r="K24" s="485">
        <v>0</v>
      </c>
      <c r="L24" s="485">
        <v>0</v>
      </c>
      <c r="M24" s="485">
        <v>0</v>
      </c>
      <c r="N24" s="485">
        <v>8</v>
      </c>
      <c r="O24" s="485">
        <v>10</v>
      </c>
      <c r="P24" s="485">
        <v>18</v>
      </c>
      <c r="Q24" s="485">
        <v>1</v>
      </c>
      <c r="R24" s="485">
        <v>8</v>
      </c>
      <c r="S24" s="485">
        <v>10</v>
      </c>
      <c r="T24" s="485">
        <v>18</v>
      </c>
      <c r="U24" s="485">
        <v>1</v>
      </c>
    </row>
    <row r="25" spans="1:21" x14ac:dyDescent="0.55000000000000004">
      <c r="A25" s="489" t="s">
        <v>354</v>
      </c>
      <c r="B25" s="484">
        <v>0</v>
      </c>
      <c r="C25" s="484">
        <v>0</v>
      </c>
      <c r="D25" s="484">
        <v>0</v>
      </c>
      <c r="E25" s="484">
        <v>0</v>
      </c>
      <c r="F25" s="484">
        <v>47</v>
      </c>
      <c r="G25" s="484">
        <v>36</v>
      </c>
      <c r="H25" s="484">
        <v>83</v>
      </c>
      <c r="I25" s="484">
        <v>3</v>
      </c>
      <c r="J25" s="484">
        <v>0</v>
      </c>
      <c r="K25" s="484">
        <v>0</v>
      </c>
      <c r="L25" s="484">
        <v>0</v>
      </c>
      <c r="M25" s="484">
        <v>0</v>
      </c>
      <c r="N25" s="488">
        <v>6040</v>
      </c>
      <c r="O25" s="488">
        <v>8805</v>
      </c>
      <c r="P25" s="488">
        <v>14845</v>
      </c>
      <c r="Q25" s="484">
        <v>462</v>
      </c>
      <c r="R25" s="484">
        <v>6087</v>
      </c>
      <c r="S25" s="484">
        <v>8841</v>
      </c>
      <c r="T25" s="484">
        <v>14928</v>
      </c>
      <c r="U25" s="484">
        <v>465</v>
      </c>
    </row>
    <row r="26" spans="1:21" x14ac:dyDescent="0.55000000000000004">
      <c r="A26" s="490" t="s">
        <v>3</v>
      </c>
      <c r="B26" s="491">
        <v>10790</v>
      </c>
      <c r="C26" s="491">
        <v>9838</v>
      </c>
      <c r="D26" s="491">
        <v>20628</v>
      </c>
      <c r="E26" s="491">
        <v>1652</v>
      </c>
      <c r="F26" s="491">
        <v>11424</v>
      </c>
      <c r="G26" s="491">
        <v>10331</v>
      </c>
      <c r="H26" s="491">
        <v>21755</v>
      </c>
      <c r="I26" s="491">
        <v>1974</v>
      </c>
      <c r="J26" s="491">
        <v>8203</v>
      </c>
      <c r="K26" s="491">
        <v>7586</v>
      </c>
      <c r="L26" s="491">
        <v>15789</v>
      </c>
      <c r="M26" s="491">
        <v>1274</v>
      </c>
      <c r="N26" s="491">
        <v>14177</v>
      </c>
      <c r="O26" s="491">
        <v>17812</v>
      </c>
      <c r="P26" s="491">
        <v>31989</v>
      </c>
      <c r="Q26" s="491">
        <v>968</v>
      </c>
      <c r="R26" s="491">
        <v>44594</v>
      </c>
      <c r="S26" s="491">
        <v>45567</v>
      </c>
      <c r="T26" s="491">
        <v>90161</v>
      </c>
      <c r="U26" s="491">
        <v>5868</v>
      </c>
    </row>
  </sheetData>
  <mergeCells count="5">
    <mergeCell ref="B2:E2"/>
    <mergeCell ref="F2:I2"/>
    <mergeCell ref="J2:M2"/>
    <mergeCell ref="N2:Q2"/>
    <mergeCell ref="R2:U2"/>
  </mergeCells>
  <phoneticPr fontId="14" type="noConversion"/>
  <pageMargins left="0.23622047244094491" right="0.23622047244094491" top="0.55118110236220474" bottom="0.74803149606299213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C40"/>
  <sheetViews>
    <sheetView zoomScale="80" zoomScaleNormal="80" workbookViewId="0">
      <selection activeCell="A22" sqref="A1:IV65536"/>
    </sheetView>
  </sheetViews>
  <sheetFormatPr defaultRowHeight="27.75" x14ac:dyDescent="0.65"/>
  <cols>
    <col min="1" max="1" width="34.83203125" style="27" customWidth="1"/>
    <col min="2" max="2" width="19.1640625" style="27" customWidth="1"/>
    <col min="3" max="3" width="24.33203125" style="27" customWidth="1"/>
    <col min="4" max="5" width="0" style="28" hidden="1" customWidth="1"/>
    <col min="6" max="13" width="0" style="27" hidden="1" customWidth="1"/>
    <col min="14" max="21" width="0" style="70" hidden="1" customWidth="1"/>
    <col min="22" max="22" width="23.1640625" style="70" customWidth="1"/>
    <col min="23" max="29" width="0" style="70" hidden="1" customWidth="1"/>
    <col min="30" max="16384" width="9.33203125" style="70"/>
  </cols>
  <sheetData>
    <row r="1" spans="1:29" x14ac:dyDescent="0.65">
      <c r="A1" s="585" t="s">
        <v>13</v>
      </c>
      <c r="B1" s="585" t="s">
        <v>135</v>
      </c>
      <c r="C1" s="423" t="s">
        <v>134</v>
      </c>
      <c r="D1" s="584" t="s">
        <v>45</v>
      </c>
      <c r="E1" s="584"/>
      <c r="F1" s="584" t="s">
        <v>50</v>
      </c>
      <c r="G1" s="584"/>
      <c r="H1" s="584" t="s">
        <v>297</v>
      </c>
      <c r="I1" s="584"/>
      <c r="J1" s="584" t="s">
        <v>47</v>
      </c>
      <c r="K1" s="584"/>
      <c r="L1" s="584" t="s">
        <v>49</v>
      </c>
      <c r="M1" s="584"/>
      <c r="N1" s="584" t="s">
        <v>78</v>
      </c>
      <c r="O1" s="584"/>
      <c r="P1" s="584" t="s">
        <v>74</v>
      </c>
      <c r="Q1" s="584"/>
      <c r="R1" s="584" t="s">
        <v>51</v>
      </c>
      <c r="S1" s="584"/>
      <c r="T1" s="584" t="s">
        <v>75</v>
      </c>
      <c r="U1" s="584"/>
      <c r="V1" s="587" t="s">
        <v>298</v>
      </c>
      <c r="W1" s="431"/>
      <c r="X1" s="584" t="s">
        <v>99</v>
      </c>
      <c r="Y1" s="584"/>
      <c r="Z1" s="584" t="s">
        <v>3</v>
      </c>
      <c r="AA1" s="584"/>
      <c r="AB1" s="74" t="s">
        <v>299</v>
      </c>
      <c r="AC1" s="74"/>
    </row>
    <row r="2" spans="1:29" x14ac:dyDescent="0.65">
      <c r="A2" s="586"/>
      <c r="B2" s="586"/>
      <c r="C2" s="449" t="s">
        <v>300</v>
      </c>
      <c r="D2" s="432" t="s">
        <v>100</v>
      </c>
      <c r="E2" s="432" t="s">
        <v>0</v>
      </c>
      <c r="F2" s="432" t="s">
        <v>100</v>
      </c>
      <c r="G2" s="432" t="s">
        <v>0</v>
      </c>
      <c r="H2" s="432" t="s">
        <v>100</v>
      </c>
      <c r="I2" s="432" t="s">
        <v>0</v>
      </c>
      <c r="J2" s="432" t="s">
        <v>100</v>
      </c>
      <c r="K2" s="432" t="s">
        <v>0</v>
      </c>
      <c r="L2" s="432" t="s">
        <v>100</v>
      </c>
      <c r="M2" s="432" t="s">
        <v>0</v>
      </c>
      <c r="N2" s="432" t="s">
        <v>100</v>
      </c>
      <c r="O2" s="432" t="s">
        <v>0</v>
      </c>
      <c r="P2" s="432" t="s">
        <v>100</v>
      </c>
      <c r="Q2" s="432" t="s">
        <v>0</v>
      </c>
      <c r="R2" s="432" t="s">
        <v>100</v>
      </c>
      <c r="S2" s="432" t="s">
        <v>0</v>
      </c>
      <c r="T2" s="432" t="s">
        <v>100</v>
      </c>
      <c r="U2" s="432" t="s">
        <v>0</v>
      </c>
      <c r="V2" s="588"/>
      <c r="W2" s="432" t="s">
        <v>0</v>
      </c>
      <c r="X2" s="432" t="s">
        <v>100</v>
      </c>
      <c r="Y2" s="432" t="s">
        <v>0</v>
      </c>
      <c r="Z2" s="432" t="s">
        <v>100</v>
      </c>
      <c r="AA2" s="432" t="s">
        <v>0</v>
      </c>
      <c r="AB2" s="81" t="s">
        <v>301</v>
      </c>
      <c r="AC2" s="81"/>
    </row>
    <row r="3" spans="1:29" x14ac:dyDescent="0.65">
      <c r="A3" s="421" t="s">
        <v>46</v>
      </c>
      <c r="B3" s="421"/>
      <c r="C3" s="421"/>
      <c r="D3" s="433">
        <v>322</v>
      </c>
      <c r="E3" s="433">
        <v>1</v>
      </c>
      <c r="F3" s="433"/>
      <c r="G3" s="434"/>
      <c r="H3" s="433"/>
      <c r="I3" s="433"/>
      <c r="J3" s="433"/>
      <c r="K3" s="434"/>
      <c r="L3" s="433"/>
      <c r="M3" s="434"/>
      <c r="N3" s="433"/>
      <c r="O3" s="434"/>
      <c r="P3" s="433"/>
      <c r="Q3" s="434"/>
      <c r="R3" s="433"/>
      <c r="S3" s="434"/>
      <c r="T3" s="433"/>
      <c r="U3" s="434"/>
      <c r="V3" s="425">
        <v>349</v>
      </c>
      <c r="W3" s="433">
        <v>1</v>
      </c>
      <c r="X3" s="433"/>
      <c r="Y3" s="434"/>
      <c r="Z3" s="433">
        <v>349</v>
      </c>
      <c r="AA3" s="433">
        <v>1</v>
      </c>
      <c r="AB3" s="433"/>
      <c r="AC3" s="433"/>
    </row>
    <row r="4" spans="1:29" x14ac:dyDescent="0.65">
      <c r="A4" s="420" t="s">
        <v>36</v>
      </c>
      <c r="B4" s="424" t="s">
        <v>302</v>
      </c>
      <c r="C4" s="429">
        <v>8692</v>
      </c>
      <c r="D4" s="435"/>
      <c r="E4" s="435"/>
      <c r="F4" s="435">
        <v>450</v>
      </c>
      <c r="G4" s="436">
        <v>28</v>
      </c>
      <c r="H4" s="435">
        <v>14</v>
      </c>
      <c r="I4" s="435">
        <v>1</v>
      </c>
      <c r="J4" s="435"/>
      <c r="K4" s="436"/>
      <c r="L4" s="435"/>
      <c r="M4" s="436"/>
      <c r="N4" s="435">
        <v>5845</v>
      </c>
      <c r="O4" s="436"/>
      <c r="P4" s="435"/>
      <c r="Q4" s="436"/>
      <c r="R4" s="435"/>
      <c r="S4" s="436"/>
      <c r="T4" s="435"/>
      <c r="U4" s="436"/>
      <c r="V4" s="426">
        <v>6113</v>
      </c>
      <c r="W4" s="433">
        <v>29</v>
      </c>
      <c r="X4" s="435"/>
      <c r="Y4" s="436"/>
      <c r="Z4" s="433">
        <v>6113</v>
      </c>
      <c r="AA4" s="433">
        <v>29</v>
      </c>
      <c r="AB4" s="435"/>
      <c r="AC4" s="435"/>
    </row>
    <row r="5" spans="1:29" x14ac:dyDescent="0.65">
      <c r="A5" s="419" t="s">
        <v>4</v>
      </c>
      <c r="B5" s="419"/>
      <c r="C5" s="419"/>
      <c r="D5" s="438"/>
      <c r="E5" s="439"/>
      <c r="F5" s="440"/>
      <c r="G5" s="441"/>
      <c r="H5" s="440"/>
      <c r="I5" s="440"/>
      <c r="J5" s="440"/>
      <c r="K5" s="441"/>
      <c r="L5" s="440"/>
      <c r="M5" s="441"/>
      <c r="N5" s="440"/>
      <c r="O5" s="441"/>
      <c r="P5" s="440"/>
      <c r="Q5" s="441"/>
      <c r="R5" s="440"/>
      <c r="S5" s="441"/>
      <c r="T5" s="440"/>
      <c r="U5" s="441"/>
      <c r="V5" s="427"/>
      <c r="W5" s="442"/>
      <c r="X5" s="440"/>
      <c r="Y5" s="441"/>
      <c r="Z5" s="442"/>
      <c r="AA5" s="442"/>
      <c r="AB5" s="437"/>
      <c r="AC5" s="437"/>
    </row>
    <row r="6" spans="1:29" x14ac:dyDescent="0.65">
      <c r="A6" s="418" t="s">
        <v>15</v>
      </c>
      <c r="B6" s="424" t="s">
        <v>136</v>
      </c>
      <c r="C6" s="428">
        <v>8731</v>
      </c>
      <c r="D6" s="444">
        <v>492</v>
      </c>
      <c r="E6" s="444">
        <v>88</v>
      </c>
      <c r="F6" s="64">
        <v>1153</v>
      </c>
      <c r="G6" s="441">
        <v>47</v>
      </c>
      <c r="H6" s="64">
        <v>142</v>
      </c>
      <c r="I6" s="64">
        <v>5</v>
      </c>
      <c r="J6" s="64"/>
      <c r="K6" s="441"/>
      <c r="L6" s="443">
        <v>487</v>
      </c>
      <c r="M6" s="441">
        <v>24</v>
      </c>
      <c r="N6" s="64">
        <v>6127</v>
      </c>
      <c r="O6" s="441"/>
      <c r="P6" s="64"/>
      <c r="Q6" s="441"/>
      <c r="R6" s="64"/>
      <c r="S6" s="441"/>
      <c r="T6" s="64"/>
      <c r="U6" s="441"/>
      <c r="V6" s="427">
        <v>8259</v>
      </c>
      <c r="W6" s="442">
        <v>164</v>
      </c>
      <c r="X6" s="64"/>
      <c r="Y6" s="441"/>
      <c r="Z6" s="442">
        <v>8259</v>
      </c>
      <c r="AA6" s="442">
        <v>164</v>
      </c>
      <c r="AB6" s="64"/>
      <c r="AC6" s="64"/>
    </row>
    <row r="7" spans="1:29" x14ac:dyDescent="0.65">
      <c r="A7" s="418" t="s">
        <v>16</v>
      </c>
      <c r="B7" s="424" t="s">
        <v>137</v>
      </c>
      <c r="C7" s="428">
        <v>8914</v>
      </c>
      <c r="D7" s="444">
        <v>6357</v>
      </c>
      <c r="E7" s="444">
        <v>567</v>
      </c>
      <c r="F7" s="64">
        <v>1410</v>
      </c>
      <c r="G7" s="441">
        <v>52</v>
      </c>
      <c r="H7" s="64">
        <v>165</v>
      </c>
      <c r="I7" s="64">
        <v>6</v>
      </c>
      <c r="J7" s="64"/>
      <c r="K7" s="441"/>
      <c r="L7" s="443">
        <v>619</v>
      </c>
      <c r="M7" s="441">
        <v>27</v>
      </c>
      <c r="N7" s="64">
        <v>1286</v>
      </c>
      <c r="O7" s="441"/>
      <c r="P7" s="64"/>
      <c r="Q7" s="441"/>
      <c r="R7" s="64"/>
      <c r="S7" s="441"/>
      <c r="T7" s="64"/>
      <c r="U7" s="441"/>
      <c r="V7" s="427">
        <v>9258</v>
      </c>
      <c r="W7" s="442">
        <v>652</v>
      </c>
      <c r="X7" s="64"/>
      <c r="Y7" s="441"/>
      <c r="Z7" s="442">
        <v>9258</v>
      </c>
      <c r="AA7" s="442">
        <v>652</v>
      </c>
      <c r="AB7" s="64"/>
      <c r="AC7" s="64"/>
    </row>
    <row r="8" spans="1:29" x14ac:dyDescent="0.65">
      <c r="A8" s="418" t="s">
        <v>17</v>
      </c>
      <c r="B8" s="424" t="s">
        <v>138</v>
      </c>
      <c r="C8" s="428">
        <v>9426</v>
      </c>
      <c r="D8" s="444">
        <v>7192</v>
      </c>
      <c r="E8" s="444">
        <v>583</v>
      </c>
      <c r="F8" s="64">
        <v>1543</v>
      </c>
      <c r="G8" s="441">
        <v>52</v>
      </c>
      <c r="H8" s="64">
        <v>194</v>
      </c>
      <c r="I8" s="64">
        <v>8</v>
      </c>
      <c r="J8" s="64"/>
      <c r="K8" s="441"/>
      <c r="L8" s="443">
        <v>657</v>
      </c>
      <c r="M8" s="441">
        <v>27</v>
      </c>
      <c r="N8" s="64">
        <v>90</v>
      </c>
      <c r="O8" s="441"/>
      <c r="P8" s="64"/>
      <c r="Q8" s="441"/>
      <c r="R8" s="64"/>
      <c r="S8" s="441"/>
      <c r="T8" s="64"/>
      <c r="U8" s="441"/>
      <c r="V8" s="427">
        <v>8564</v>
      </c>
      <c r="W8" s="442">
        <v>670</v>
      </c>
      <c r="X8" s="64"/>
      <c r="Y8" s="441"/>
      <c r="Z8" s="442">
        <v>8564</v>
      </c>
      <c r="AA8" s="442">
        <v>670</v>
      </c>
      <c r="AB8" s="64"/>
      <c r="AC8" s="64"/>
    </row>
    <row r="9" spans="1:29" x14ac:dyDescent="0.65">
      <c r="A9" s="420" t="s">
        <v>18</v>
      </c>
      <c r="B9" s="420"/>
      <c r="C9" s="420"/>
      <c r="D9" s="435">
        <v>14041</v>
      </c>
      <c r="E9" s="435">
        <v>1238</v>
      </c>
      <c r="F9" s="435">
        <v>4106</v>
      </c>
      <c r="G9" s="435">
        <v>151</v>
      </c>
      <c r="H9" s="435">
        <v>501</v>
      </c>
      <c r="I9" s="435">
        <v>19</v>
      </c>
      <c r="J9" s="435">
        <v>0</v>
      </c>
      <c r="K9" s="435">
        <v>0</v>
      </c>
      <c r="L9" s="435">
        <v>1763</v>
      </c>
      <c r="M9" s="435">
        <v>78</v>
      </c>
      <c r="N9" s="435">
        <v>7503</v>
      </c>
      <c r="O9" s="435">
        <v>0</v>
      </c>
      <c r="P9" s="435">
        <v>0</v>
      </c>
      <c r="Q9" s="435">
        <v>0</v>
      </c>
      <c r="R9" s="435">
        <v>0</v>
      </c>
      <c r="S9" s="435">
        <v>0</v>
      </c>
      <c r="T9" s="435">
        <v>0</v>
      </c>
      <c r="U9" s="435">
        <v>0</v>
      </c>
      <c r="V9" s="426">
        <v>26081</v>
      </c>
      <c r="W9" s="435">
        <v>1486</v>
      </c>
      <c r="X9" s="435">
        <v>0</v>
      </c>
      <c r="Y9" s="435">
        <v>0</v>
      </c>
      <c r="Z9" s="435">
        <v>26081</v>
      </c>
      <c r="AA9" s="435">
        <v>1486</v>
      </c>
      <c r="AB9" s="435"/>
      <c r="AC9" s="435"/>
    </row>
    <row r="10" spans="1:29" x14ac:dyDescent="0.65">
      <c r="A10" s="419" t="s">
        <v>1</v>
      </c>
      <c r="B10" s="419"/>
      <c r="C10" s="419"/>
      <c r="D10" s="444"/>
      <c r="E10" s="444"/>
      <c r="F10" s="64"/>
      <c r="G10" s="441"/>
      <c r="H10" s="64"/>
      <c r="I10" s="64"/>
      <c r="J10" s="64"/>
      <c r="K10" s="441"/>
      <c r="L10" s="445"/>
      <c r="M10" s="441"/>
      <c r="N10" s="64"/>
      <c r="O10" s="441"/>
      <c r="P10" s="64"/>
      <c r="Q10" s="441"/>
      <c r="R10" s="64"/>
      <c r="S10" s="441"/>
      <c r="T10" s="64"/>
      <c r="U10" s="441"/>
      <c r="V10" s="427"/>
      <c r="W10" s="442"/>
      <c r="X10" s="64"/>
      <c r="Y10" s="441"/>
      <c r="Z10" s="64"/>
      <c r="AA10" s="441"/>
      <c r="AB10" s="437"/>
      <c r="AC10" s="437"/>
    </row>
    <row r="11" spans="1:29" x14ac:dyDescent="0.65">
      <c r="A11" s="418" t="s">
        <v>19</v>
      </c>
      <c r="B11" s="424" t="s">
        <v>139</v>
      </c>
      <c r="C11" s="428">
        <v>9741</v>
      </c>
      <c r="D11" s="444">
        <v>7716</v>
      </c>
      <c r="E11" s="444">
        <v>597</v>
      </c>
      <c r="F11" s="64">
        <v>1275</v>
      </c>
      <c r="G11" s="441">
        <v>40</v>
      </c>
      <c r="H11" s="64">
        <v>189</v>
      </c>
      <c r="I11" s="64">
        <v>7</v>
      </c>
      <c r="J11" s="64"/>
      <c r="K11" s="441"/>
      <c r="L11" s="443">
        <v>429</v>
      </c>
      <c r="M11" s="441">
        <v>20</v>
      </c>
      <c r="N11" s="64"/>
      <c r="O11" s="441"/>
      <c r="P11" s="64"/>
      <c r="Q11" s="441"/>
      <c r="R11" s="64"/>
      <c r="S11" s="441"/>
      <c r="T11" s="64"/>
      <c r="U11" s="441"/>
      <c r="V11" s="427">
        <v>8875</v>
      </c>
      <c r="W11" s="442">
        <v>664</v>
      </c>
      <c r="X11" s="64"/>
      <c r="Y11" s="441"/>
      <c r="Z11" s="442">
        <v>8875</v>
      </c>
      <c r="AA11" s="442">
        <v>664</v>
      </c>
      <c r="AB11" s="64"/>
      <c r="AC11" s="64"/>
    </row>
    <row r="12" spans="1:29" x14ac:dyDescent="0.65">
      <c r="A12" s="418" t="s">
        <v>20</v>
      </c>
      <c r="B12" s="424" t="s">
        <v>140</v>
      </c>
      <c r="C12" s="428">
        <v>10399</v>
      </c>
      <c r="D12" s="444">
        <v>7308</v>
      </c>
      <c r="E12" s="444">
        <v>589</v>
      </c>
      <c r="F12" s="64">
        <v>1153</v>
      </c>
      <c r="G12" s="441">
        <v>40</v>
      </c>
      <c r="H12" s="64">
        <v>153</v>
      </c>
      <c r="I12" s="64">
        <v>7</v>
      </c>
      <c r="J12" s="64"/>
      <c r="K12" s="441"/>
      <c r="L12" s="443">
        <v>449</v>
      </c>
      <c r="M12" s="441">
        <v>19</v>
      </c>
      <c r="N12" s="64"/>
      <c r="O12" s="441"/>
      <c r="P12" s="64"/>
      <c r="Q12" s="441"/>
      <c r="R12" s="64"/>
      <c r="S12" s="441"/>
      <c r="T12" s="64"/>
      <c r="U12" s="441"/>
      <c r="V12" s="427">
        <v>9654</v>
      </c>
      <c r="W12" s="442">
        <v>655</v>
      </c>
      <c r="X12" s="64"/>
      <c r="Y12" s="441"/>
      <c r="Z12" s="442">
        <v>9654</v>
      </c>
      <c r="AA12" s="442">
        <v>655</v>
      </c>
      <c r="AB12" s="64"/>
      <c r="AC12" s="64"/>
    </row>
    <row r="13" spans="1:29" x14ac:dyDescent="0.65">
      <c r="A13" s="418" t="s">
        <v>21</v>
      </c>
      <c r="B13" s="424" t="s">
        <v>141</v>
      </c>
      <c r="C13" s="428">
        <v>10336</v>
      </c>
      <c r="D13" s="444">
        <v>7582</v>
      </c>
      <c r="E13" s="444">
        <v>595</v>
      </c>
      <c r="F13" s="64">
        <v>1107</v>
      </c>
      <c r="G13" s="441">
        <v>40</v>
      </c>
      <c r="H13" s="64">
        <v>139</v>
      </c>
      <c r="I13" s="64">
        <v>6</v>
      </c>
      <c r="J13" s="64"/>
      <c r="K13" s="441"/>
      <c r="L13" s="443">
        <v>343</v>
      </c>
      <c r="M13" s="441">
        <v>16</v>
      </c>
      <c r="N13" s="64"/>
      <c r="O13" s="441"/>
      <c r="P13" s="64"/>
      <c r="Q13" s="441"/>
      <c r="R13" s="64"/>
      <c r="S13" s="441"/>
      <c r="T13" s="64"/>
      <c r="U13" s="441"/>
      <c r="V13" s="427">
        <v>9585</v>
      </c>
      <c r="W13" s="442">
        <v>657</v>
      </c>
      <c r="X13" s="64"/>
      <c r="Y13" s="441"/>
      <c r="Z13" s="442">
        <v>9585</v>
      </c>
      <c r="AA13" s="442">
        <v>657</v>
      </c>
      <c r="AB13" s="64"/>
      <c r="AC13" s="64"/>
    </row>
    <row r="14" spans="1:29" x14ac:dyDescent="0.65">
      <c r="A14" s="418" t="s">
        <v>22</v>
      </c>
      <c r="B14" s="424" t="s">
        <v>142</v>
      </c>
      <c r="C14" s="428">
        <v>10019</v>
      </c>
      <c r="D14" s="444">
        <v>7825</v>
      </c>
      <c r="E14" s="444">
        <v>591</v>
      </c>
      <c r="F14" s="64">
        <v>1056</v>
      </c>
      <c r="G14" s="441">
        <v>38</v>
      </c>
      <c r="H14" s="64">
        <v>163</v>
      </c>
      <c r="I14" s="64">
        <v>7</v>
      </c>
      <c r="J14" s="64"/>
      <c r="K14" s="441"/>
      <c r="L14" s="443">
        <v>369</v>
      </c>
      <c r="M14" s="441">
        <v>16</v>
      </c>
      <c r="N14" s="64"/>
      <c r="O14" s="441"/>
      <c r="P14" s="64"/>
      <c r="Q14" s="441"/>
      <c r="R14" s="64"/>
      <c r="S14" s="441"/>
      <c r="T14" s="64"/>
      <c r="U14" s="441"/>
      <c r="V14" s="427">
        <v>9111</v>
      </c>
      <c r="W14" s="442">
        <v>652</v>
      </c>
      <c r="X14" s="64"/>
      <c r="Y14" s="441"/>
      <c r="Z14" s="442">
        <v>9111</v>
      </c>
      <c r="AA14" s="442">
        <v>652</v>
      </c>
      <c r="AB14" s="64"/>
      <c r="AC14" s="64"/>
    </row>
    <row r="15" spans="1:29" x14ac:dyDescent="0.65">
      <c r="A15" s="418" t="s">
        <v>23</v>
      </c>
      <c r="B15" s="424" t="s">
        <v>143</v>
      </c>
      <c r="C15" s="428">
        <v>10231</v>
      </c>
      <c r="D15" s="444">
        <v>7906</v>
      </c>
      <c r="E15" s="444">
        <v>595</v>
      </c>
      <c r="F15" s="64">
        <v>1110</v>
      </c>
      <c r="G15" s="441">
        <v>37</v>
      </c>
      <c r="H15" s="64">
        <v>177</v>
      </c>
      <c r="I15" s="64">
        <v>6</v>
      </c>
      <c r="J15" s="64"/>
      <c r="K15" s="441"/>
      <c r="L15" s="443">
        <v>302</v>
      </c>
      <c r="M15" s="441">
        <v>13</v>
      </c>
      <c r="N15" s="64"/>
      <c r="O15" s="441"/>
      <c r="P15" s="64"/>
      <c r="Q15" s="441"/>
      <c r="R15" s="64"/>
      <c r="S15" s="441"/>
      <c r="T15" s="64"/>
      <c r="U15" s="441"/>
      <c r="V15" s="427">
        <v>9242</v>
      </c>
      <c r="W15" s="442">
        <v>651</v>
      </c>
      <c r="X15" s="64"/>
      <c r="Y15" s="441"/>
      <c r="Z15" s="442">
        <v>9242</v>
      </c>
      <c r="AA15" s="442">
        <v>651</v>
      </c>
      <c r="AB15" s="64"/>
      <c r="AC15" s="64"/>
    </row>
    <row r="16" spans="1:29" x14ac:dyDescent="0.65">
      <c r="A16" s="418" t="s">
        <v>24</v>
      </c>
      <c r="B16" s="424" t="s">
        <v>144</v>
      </c>
      <c r="C16" s="428">
        <v>10347</v>
      </c>
      <c r="D16" s="444">
        <v>8216</v>
      </c>
      <c r="E16" s="444">
        <v>593</v>
      </c>
      <c r="F16" s="64">
        <v>1021</v>
      </c>
      <c r="G16" s="441">
        <v>36</v>
      </c>
      <c r="H16" s="64">
        <v>162</v>
      </c>
      <c r="I16" s="64">
        <v>5</v>
      </c>
      <c r="J16" s="64"/>
      <c r="K16" s="441"/>
      <c r="L16" s="443">
        <v>284</v>
      </c>
      <c r="M16" s="441">
        <v>12</v>
      </c>
      <c r="N16" s="64"/>
      <c r="O16" s="441"/>
      <c r="P16" s="64"/>
      <c r="Q16" s="441"/>
      <c r="R16" s="64"/>
      <c r="S16" s="441"/>
      <c r="T16" s="64"/>
      <c r="U16" s="441"/>
      <c r="V16" s="427">
        <v>9451</v>
      </c>
      <c r="W16" s="442">
        <v>646</v>
      </c>
      <c r="X16" s="64"/>
      <c r="Y16" s="441"/>
      <c r="Z16" s="442">
        <v>9451</v>
      </c>
      <c r="AA16" s="442">
        <v>646</v>
      </c>
      <c r="AB16" s="64"/>
      <c r="AC16" s="64"/>
    </row>
    <row r="17" spans="1:29" x14ac:dyDescent="0.65">
      <c r="A17" s="420" t="s">
        <v>25</v>
      </c>
      <c r="B17" s="420"/>
      <c r="C17" s="420"/>
      <c r="D17" s="435">
        <v>46553</v>
      </c>
      <c r="E17" s="435">
        <v>3560</v>
      </c>
      <c r="F17" s="435">
        <v>6722</v>
      </c>
      <c r="G17" s="435">
        <v>231</v>
      </c>
      <c r="H17" s="435">
        <v>983</v>
      </c>
      <c r="I17" s="435">
        <v>38</v>
      </c>
      <c r="J17" s="435">
        <v>0</v>
      </c>
      <c r="K17" s="435">
        <v>0</v>
      </c>
      <c r="L17" s="435">
        <v>2176</v>
      </c>
      <c r="M17" s="435">
        <v>96</v>
      </c>
      <c r="N17" s="435">
        <v>0</v>
      </c>
      <c r="O17" s="435">
        <v>0</v>
      </c>
      <c r="P17" s="435">
        <v>0</v>
      </c>
      <c r="Q17" s="435">
        <v>0</v>
      </c>
      <c r="R17" s="435">
        <v>0</v>
      </c>
      <c r="S17" s="435">
        <v>0</v>
      </c>
      <c r="T17" s="435">
        <v>0</v>
      </c>
      <c r="U17" s="435">
        <v>0</v>
      </c>
      <c r="V17" s="426">
        <v>55918</v>
      </c>
      <c r="W17" s="435">
        <v>3925</v>
      </c>
      <c r="X17" s="435">
        <v>509</v>
      </c>
      <c r="Y17" s="435">
        <v>0</v>
      </c>
      <c r="Z17" s="435">
        <v>56427</v>
      </c>
      <c r="AA17" s="435">
        <v>3925</v>
      </c>
      <c r="AB17" s="435"/>
      <c r="AC17" s="435"/>
    </row>
    <row r="18" spans="1:29" x14ac:dyDescent="0.65">
      <c r="A18" s="419" t="s">
        <v>5</v>
      </c>
      <c r="B18" s="419"/>
      <c r="C18"/>
      <c r="D18" s="444"/>
      <c r="E18" s="444"/>
      <c r="F18" s="64"/>
      <c r="G18" s="441"/>
      <c r="H18" s="64"/>
      <c r="I18" s="64"/>
      <c r="J18" s="64"/>
      <c r="K18" s="441"/>
      <c r="L18" s="445"/>
      <c r="M18" s="441"/>
      <c r="N18" s="64"/>
      <c r="O18" s="441"/>
      <c r="P18" s="64"/>
      <c r="Q18" s="441"/>
      <c r="R18" s="64"/>
      <c r="S18" s="441"/>
      <c r="T18" s="64"/>
      <c r="U18" s="441"/>
      <c r="V18" s="427"/>
      <c r="W18" s="442"/>
      <c r="X18" s="64"/>
      <c r="Y18" s="441"/>
      <c r="Z18" s="64"/>
      <c r="AA18" s="441"/>
      <c r="AB18" s="437"/>
      <c r="AC18" s="437"/>
    </row>
    <row r="19" spans="1:29" x14ac:dyDescent="0.65">
      <c r="A19" s="418" t="s">
        <v>26</v>
      </c>
      <c r="B19" s="424" t="s">
        <v>145</v>
      </c>
      <c r="C19" s="428">
        <v>10529</v>
      </c>
      <c r="D19" s="444">
        <v>7869</v>
      </c>
      <c r="E19" s="444">
        <v>291</v>
      </c>
      <c r="F19" s="64">
        <v>424</v>
      </c>
      <c r="G19" s="441">
        <v>15</v>
      </c>
      <c r="H19" s="64">
        <v>363</v>
      </c>
      <c r="I19" s="64">
        <v>11</v>
      </c>
      <c r="J19" s="64"/>
      <c r="K19" s="441"/>
      <c r="L19" s="443">
        <v>1309</v>
      </c>
      <c r="M19" s="441">
        <v>53</v>
      </c>
      <c r="N19" s="64"/>
      <c r="O19" s="441"/>
      <c r="P19" s="64"/>
      <c r="Q19" s="441"/>
      <c r="R19" s="64">
        <v>131</v>
      </c>
      <c r="S19" s="64">
        <v>10</v>
      </c>
      <c r="T19" s="64"/>
      <c r="U19" s="441"/>
      <c r="V19" s="427">
        <v>9691</v>
      </c>
      <c r="W19" s="442">
        <v>380</v>
      </c>
      <c r="X19" s="64"/>
      <c r="Y19" s="441"/>
      <c r="Z19" s="442">
        <v>9691</v>
      </c>
      <c r="AA19" s="442">
        <v>380</v>
      </c>
      <c r="AB19" s="64"/>
      <c r="AC19" s="64"/>
    </row>
    <row r="20" spans="1:29" x14ac:dyDescent="0.65">
      <c r="A20" s="418" t="s">
        <v>27</v>
      </c>
      <c r="B20" s="424" t="s">
        <v>146</v>
      </c>
      <c r="C20" s="428">
        <v>10408</v>
      </c>
      <c r="D20" s="444">
        <v>7987</v>
      </c>
      <c r="E20" s="444">
        <v>293</v>
      </c>
      <c r="F20" s="64">
        <v>388</v>
      </c>
      <c r="G20" s="441">
        <v>13</v>
      </c>
      <c r="H20" s="64">
        <v>302</v>
      </c>
      <c r="I20" s="64">
        <v>9</v>
      </c>
      <c r="J20" s="64"/>
      <c r="K20" s="441"/>
      <c r="L20" s="443">
        <v>1305</v>
      </c>
      <c r="M20" s="441">
        <v>53</v>
      </c>
      <c r="N20" s="64"/>
      <c r="O20" s="441"/>
      <c r="P20" s="64"/>
      <c r="Q20" s="441"/>
      <c r="R20" s="64">
        <v>178</v>
      </c>
      <c r="S20" s="64">
        <v>10</v>
      </c>
      <c r="T20" s="64"/>
      <c r="U20" s="441"/>
      <c r="V20" s="427">
        <v>9650</v>
      </c>
      <c r="W20" s="442">
        <v>378</v>
      </c>
      <c r="X20" s="64"/>
      <c r="Y20" s="441"/>
      <c r="Z20" s="442">
        <v>9650</v>
      </c>
      <c r="AA20" s="442">
        <v>378</v>
      </c>
      <c r="AB20" s="64"/>
      <c r="AC20" s="64"/>
    </row>
    <row r="21" spans="1:29" x14ac:dyDescent="0.65">
      <c r="A21" s="418" t="s">
        <v>28</v>
      </c>
      <c r="B21" s="424" t="s">
        <v>147</v>
      </c>
      <c r="C21" s="428">
        <v>10661</v>
      </c>
      <c r="D21" s="444">
        <v>7640</v>
      </c>
      <c r="E21" s="444">
        <v>289</v>
      </c>
      <c r="F21" s="64">
        <v>389</v>
      </c>
      <c r="G21" s="441">
        <v>14</v>
      </c>
      <c r="H21" s="64">
        <v>268</v>
      </c>
      <c r="I21" s="64">
        <v>8</v>
      </c>
      <c r="J21" s="64"/>
      <c r="K21" s="441"/>
      <c r="L21" s="443">
        <v>1142</v>
      </c>
      <c r="M21" s="441">
        <v>52</v>
      </c>
      <c r="N21" s="64"/>
      <c r="O21" s="441"/>
      <c r="P21" s="64"/>
      <c r="Q21" s="441"/>
      <c r="R21" s="64">
        <v>157</v>
      </c>
      <c r="S21" s="96">
        <v>10</v>
      </c>
      <c r="T21" s="64"/>
      <c r="U21" s="441"/>
      <c r="V21" s="427">
        <v>9485</v>
      </c>
      <c r="W21" s="442">
        <v>373</v>
      </c>
      <c r="X21" s="64"/>
      <c r="Y21" s="441"/>
      <c r="Z21" s="442">
        <v>9485</v>
      </c>
      <c r="AA21" s="442">
        <v>373</v>
      </c>
      <c r="AB21" s="64"/>
      <c r="AC21" s="64"/>
    </row>
    <row r="22" spans="1:29" x14ac:dyDescent="0.65">
      <c r="A22" s="420" t="s">
        <v>29</v>
      </c>
      <c r="B22" s="420"/>
      <c r="C22" s="420"/>
      <c r="D22" s="435">
        <v>23496</v>
      </c>
      <c r="E22" s="435">
        <v>873</v>
      </c>
      <c r="F22" s="435">
        <v>1201</v>
      </c>
      <c r="G22" s="435">
        <v>42</v>
      </c>
      <c r="H22" s="435">
        <v>933</v>
      </c>
      <c r="I22" s="435">
        <v>28</v>
      </c>
      <c r="J22" s="435">
        <v>0</v>
      </c>
      <c r="K22" s="435">
        <v>0</v>
      </c>
      <c r="L22" s="435">
        <v>3756</v>
      </c>
      <c r="M22" s="435">
        <v>158</v>
      </c>
      <c r="N22" s="435">
        <v>0</v>
      </c>
      <c r="O22" s="435">
        <v>0</v>
      </c>
      <c r="P22" s="435">
        <v>0</v>
      </c>
      <c r="Q22" s="435">
        <v>0</v>
      </c>
      <c r="R22" s="435">
        <v>466</v>
      </c>
      <c r="S22" s="435">
        <v>30</v>
      </c>
      <c r="T22" s="435">
        <v>0</v>
      </c>
      <c r="U22" s="435">
        <v>0</v>
      </c>
      <c r="V22" s="426">
        <v>28826</v>
      </c>
      <c r="W22" s="435">
        <v>1131</v>
      </c>
      <c r="X22" s="435">
        <v>11012</v>
      </c>
      <c r="Y22" s="435">
        <v>0</v>
      </c>
      <c r="Z22" s="435">
        <v>39838</v>
      </c>
      <c r="AA22" s="435">
        <v>1131</v>
      </c>
      <c r="AB22" s="435"/>
      <c r="AC22" s="435"/>
    </row>
    <row r="23" spans="1:29" x14ac:dyDescent="0.65">
      <c r="A23" s="419" t="s">
        <v>6</v>
      </c>
      <c r="B23" s="419"/>
      <c r="C23" s="419"/>
      <c r="D23" s="444"/>
      <c r="E23" s="444"/>
      <c r="F23" s="64"/>
      <c r="G23" s="441"/>
      <c r="H23" s="64"/>
      <c r="I23" s="64"/>
      <c r="J23" s="64"/>
      <c r="K23" s="441"/>
      <c r="L23" s="445"/>
      <c r="M23" s="441"/>
      <c r="N23" s="64"/>
      <c r="O23" s="441"/>
      <c r="P23" s="64"/>
      <c r="Q23" s="441"/>
      <c r="R23" s="448"/>
      <c r="S23" s="448"/>
      <c r="T23" s="64"/>
      <c r="U23" s="441"/>
      <c r="V23" s="450"/>
      <c r="W23" s="442"/>
      <c r="X23" s="64"/>
      <c r="Y23" s="441"/>
      <c r="Z23" s="64"/>
      <c r="AA23" s="441"/>
      <c r="AB23" s="437"/>
      <c r="AC23" s="437"/>
    </row>
    <row r="24" spans="1:29" x14ac:dyDescent="0.65">
      <c r="A24" s="418" t="s">
        <v>303</v>
      </c>
      <c r="B24" s="424" t="s">
        <v>148</v>
      </c>
      <c r="C24" s="428">
        <v>10948</v>
      </c>
      <c r="D24" s="444">
        <v>4796</v>
      </c>
      <c r="E24" s="444">
        <v>154</v>
      </c>
      <c r="F24" s="64">
        <v>134</v>
      </c>
      <c r="G24" s="441">
        <v>5</v>
      </c>
      <c r="H24" s="64">
        <v>442</v>
      </c>
      <c r="I24" s="64">
        <v>11</v>
      </c>
      <c r="J24" s="64"/>
      <c r="K24" s="441"/>
      <c r="L24" s="443">
        <v>595</v>
      </c>
      <c r="M24" s="441">
        <v>32</v>
      </c>
      <c r="N24" s="64"/>
      <c r="O24" s="441"/>
      <c r="P24" s="64"/>
      <c r="Q24" s="441"/>
      <c r="R24" s="64">
        <v>120</v>
      </c>
      <c r="S24" s="64">
        <v>8</v>
      </c>
      <c r="T24" s="64"/>
      <c r="U24" s="441"/>
      <c r="V24" s="450">
        <v>9652</v>
      </c>
      <c r="W24" s="442">
        <v>210</v>
      </c>
      <c r="X24" s="64"/>
      <c r="Y24" s="441"/>
      <c r="Z24" s="442">
        <v>9652</v>
      </c>
      <c r="AA24" s="442">
        <v>210</v>
      </c>
      <c r="AB24" s="64"/>
      <c r="AC24" s="64"/>
    </row>
    <row r="25" spans="1:29" x14ac:dyDescent="0.65">
      <c r="A25" s="418" t="s">
        <v>304</v>
      </c>
      <c r="B25" s="424" t="s">
        <v>149</v>
      </c>
      <c r="C25" s="428">
        <v>10721</v>
      </c>
      <c r="D25" s="444">
        <v>4681</v>
      </c>
      <c r="E25" s="444">
        <v>155</v>
      </c>
      <c r="F25" s="64">
        <v>146</v>
      </c>
      <c r="G25" s="441">
        <v>5</v>
      </c>
      <c r="H25" s="64">
        <v>384</v>
      </c>
      <c r="I25" s="64">
        <v>11</v>
      </c>
      <c r="J25" s="64"/>
      <c r="K25" s="441"/>
      <c r="L25" s="443">
        <v>618</v>
      </c>
      <c r="M25" s="441">
        <v>35</v>
      </c>
      <c r="N25" s="64"/>
      <c r="O25" s="441"/>
      <c r="P25" s="64"/>
      <c r="Q25" s="441"/>
      <c r="R25" s="64">
        <v>119</v>
      </c>
      <c r="S25" s="64">
        <v>8</v>
      </c>
      <c r="T25" s="64"/>
      <c r="U25" s="441"/>
      <c r="V25" s="450">
        <v>8175</v>
      </c>
      <c r="W25" s="442">
        <v>214</v>
      </c>
      <c r="X25" s="64"/>
      <c r="Y25" s="441"/>
      <c r="Z25" s="442">
        <v>8175</v>
      </c>
      <c r="AA25" s="442">
        <v>214</v>
      </c>
      <c r="AB25" s="64"/>
      <c r="AC25" s="64"/>
    </row>
    <row r="26" spans="1:29" x14ac:dyDescent="0.65">
      <c r="A26" s="418" t="s">
        <v>305</v>
      </c>
      <c r="B26" s="424" t="s">
        <v>150</v>
      </c>
      <c r="C26" s="428">
        <v>10723</v>
      </c>
      <c r="D26" s="444">
        <v>4771</v>
      </c>
      <c r="E26" s="444">
        <v>156</v>
      </c>
      <c r="F26" s="64">
        <v>146</v>
      </c>
      <c r="G26" s="441">
        <v>5</v>
      </c>
      <c r="H26" s="64">
        <v>348</v>
      </c>
      <c r="I26" s="64">
        <v>10</v>
      </c>
      <c r="J26" s="64"/>
      <c r="K26" s="441"/>
      <c r="L26" s="443">
        <v>700</v>
      </c>
      <c r="M26" s="441">
        <v>34</v>
      </c>
      <c r="N26" s="64"/>
      <c r="O26" s="441"/>
      <c r="P26" s="64"/>
      <c r="Q26" s="441"/>
      <c r="R26" s="96">
        <v>108</v>
      </c>
      <c r="S26" s="96">
        <v>8</v>
      </c>
      <c r="T26" s="64"/>
      <c r="U26" s="441"/>
      <c r="V26" s="450">
        <v>8893</v>
      </c>
      <c r="W26" s="442">
        <v>213</v>
      </c>
      <c r="X26" s="64"/>
      <c r="Y26" s="441"/>
      <c r="Z26" s="442">
        <v>8893</v>
      </c>
      <c r="AA26" s="442">
        <v>213</v>
      </c>
      <c r="AB26" s="64"/>
      <c r="AC26" s="64"/>
    </row>
    <row r="27" spans="1:29" x14ac:dyDescent="0.65">
      <c r="A27" s="420" t="s">
        <v>306</v>
      </c>
      <c r="B27" s="420"/>
      <c r="C27" s="420"/>
      <c r="D27" s="435">
        <v>14248</v>
      </c>
      <c r="E27" s="435">
        <v>465</v>
      </c>
      <c r="F27" s="435">
        <v>426</v>
      </c>
      <c r="G27" s="435">
        <v>15</v>
      </c>
      <c r="H27" s="435">
        <v>1174</v>
      </c>
      <c r="I27" s="435">
        <v>32</v>
      </c>
      <c r="J27" s="435">
        <v>0</v>
      </c>
      <c r="K27" s="435">
        <v>0</v>
      </c>
      <c r="L27" s="435">
        <v>1913</v>
      </c>
      <c r="M27" s="435">
        <v>101</v>
      </c>
      <c r="N27" s="435">
        <v>0</v>
      </c>
      <c r="O27" s="435">
        <v>0</v>
      </c>
      <c r="P27" s="435">
        <v>0</v>
      </c>
      <c r="Q27" s="435">
        <v>0</v>
      </c>
      <c r="R27" s="435">
        <v>347</v>
      </c>
      <c r="S27" s="435">
        <v>24</v>
      </c>
      <c r="T27" s="435">
        <v>0</v>
      </c>
      <c r="U27" s="435">
        <v>0</v>
      </c>
      <c r="V27" s="426">
        <v>26720</v>
      </c>
      <c r="W27" s="435">
        <v>637</v>
      </c>
      <c r="X27" s="435">
        <v>14400</v>
      </c>
      <c r="Y27" s="435">
        <v>0</v>
      </c>
      <c r="Z27" s="435">
        <v>41120</v>
      </c>
      <c r="AA27" s="435">
        <v>637</v>
      </c>
      <c r="AB27" s="435"/>
      <c r="AC27" s="435"/>
    </row>
    <row r="28" spans="1:29" x14ac:dyDescent="0.65">
      <c r="A28" s="420" t="s">
        <v>106</v>
      </c>
      <c r="B28" s="420"/>
      <c r="C28" s="420"/>
      <c r="D28" s="435"/>
      <c r="E28" s="435"/>
      <c r="F28" s="435"/>
      <c r="G28" s="435"/>
      <c r="H28" s="435">
        <v>25</v>
      </c>
      <c r="I28" s="435"/>
      <c r="J28" s="435"/>
      <c r="K28" s="435"/>
      <c r="L28" s="435"/>
      <c r="M28" s="435"/>
      <c r="N28" s="435"/>
      <c r="O28" s="435"/>
      <c r="P28" s="435"/>
      <c r="Q28" s="435"/>
      <c r="R28" s="435"/>
      <c r="S28" s="435"/>
      <c r="T28" s="435"/>
      <c r="U28" s="435"/>
      <c r="V28" s="426"/>
      <c r="W28" s="435"/>
      <c r="X28" s="435"/>
      <c r="Y28" s="435"/>
      <c r="Z28" s="442">
        <v>0</v>
      </c>
      <c r="AA28" s="435"/>
      <c r="AB28" s="435"/>
      <c r="AC28" s="435"/>
    </row>
    <row r="29" spans="1:29" x14ac:dyDescent="0.65">
      <c r="A29" s="422" t="s">
        <v>107</v>
      </c>
      <c r="B29" s="422"/>
      <c r="C29" s="422"/>
      <c r="D29" s="446"/>
      <c r="E29" s="446"/>
      <c r="F29" s="446"/>
      <c r="G29" s="446"/>
      <c r="H29" s="446">
        <v>284</v>
      </c>
      <c r="I29" s="446"/>
      <c r="J29" s="446"/>
      <c r="K29" s="446"/>
      <c r="L29" s="446"/>
      <c r="M29" s="446"/>
      <c r="N29" s="446"/>
      <c r="O29" s="446"/>
      <c r="P29" s="446"/>
      <c r="Q29" s="446"/>
      <c r="R29" s="446"/>
      <c r="S29" s="446"/>
      <c r="T29" s="446"/>
      <c r="U29" s="446"/>
      <c r="V29" s="451"/>
      <c r="W29" s="446"/>
      <c r="X29" s="446"/>
      <c r="Y29" s="446"/>
      <c r="Z29" s="442">
        <v>0</v>
      </c>
      <c r="AA29" s="446"/>
      <c r="AB29" s="446"/>
      <c r="AC29" s="446"/>
    </row>
    <row r="30" spans="1:29" x14ac:dyDescent="0.65">
      <c r="A30" s="419" t="s">
        <v>40</v>
      </c>
      <c r="B30" s="419"/>
      <c r="C30" s="419"/>
      <c r="D30" s="444"/>
      <c r="E30" s="444"/>
      <c r="F30" s="64"/>
      <c r="G30" s="441"/>
      <c r="H30" s="64"/>
      <c r="I30" s="64"/>
      <c r="J30" s="64"/>
      <c r="K30" s="441"/>
      <c r="L30" s="64"/>
      <c r="M30" s="441"/>
      <c r="N30" s="64"/>
      <c r="O30" s="441"/>
      <c r="P30" s="64"/>
      <c r="Q30" s="441"/>
      <c r="R30" s="64"/>
      <c r="S30" s="441"/>
      <c r="T30" s="64"/>
      <c r="U30" s="441"/>
      <c r="V30" s="20"/>
      <c r="W30" s="441"/>
      <c r="X30" s="64"/>
      <c r="Y30" s="441"/>
      <c r="Z30" s="64"/>
      <c r="AA30" s="441"/>
      <c r="AB30" s="437"/>
      <c r="AC30" s="437"/>
    </row>
    <row r="31" spans="1:29" x14ac:dyDescent="0.65">
      <c r="A31" s="418" t="s">
        <v>307</v>
      </c>
      <c r="B31" s="424" t="s">
        <v>151</v>
      </c>
      <c r="C31" s="428">
        <v>12196</v>
      </c>
      <c r="D31" s="444"/>
      <c r="E31" s="444"/>
      <c r="F31" s="64"/>
      <c r="G31" s="441"/>
      <c r="H31" s="64">
        <v>13113</v>
      </c>
      <c r="I31" s="64"/>
      <c r="J31" s="64"/>
      <c r="K31" s="441"/>
      <c r="L31" s="64"/>
      <c r="M31" s="441"/>
      <c r="N31" s="64"/>
      <c r="O31" s="441"/>
      <c r="P31" s="64">
        <v>150</v>
      </c>
      <c r="Q31" s="441">
        <v>1</v>
      </c>
      <c r="R31" s="64"/>
      <c r="S31" s="441"/>
      <c r="T31" s="64">
        <v>267</v>
      </c>
      <c r="U31" s="441">
        <v>9</v>
      </c>
      <c r="V31" s="450">
        <v>17911</v>
      </c>
      <c r="W31" s="442">
        <v>10</v>
      </c>
      <c r="X31" s="64"/>
      <c r="Y31" s="441"/>
      <c r="Z31" s="442">
        <v>17911</v>
      </c>
      <c r="AA31" s="442">
        <v>10</v>
      </c>
      <c r="AB31" s="64"/>
      <c r="AC31" s="64"/>
    </row>
    <row r="32" spans="1:29" x14ac:dyDescent="0.65">
      <c r="A32" s="418" t="s">
        <v>308</v>
      </c>
      <c r="B32" s="424" t="s">
        <v>152</v>
      </c>
      <c r="C32" s="428">
        <v>16402</v>
      </c>
      <c r="D32" s="444"/>
      <c r="E32" s="444"/>
      <c r="F32" s="64"/>
      <c r="G32" s="441"/>
      <c r="H32" s="64">
        <v>12748</v>
      </c>
      <c r="I32" s="64"/>
      <c r="J32" s="64"/>
      <c r="K32" s="441"/>
      <c r="L32" s="64"/>
      <c r="M32" s="441"/>
      <c r="N32" s="64"/>
      <c r="O32" s="441"/>
      <c r="P32" s="64">
        <v>134</v>
      </c>
      <c r="Q32" s="441">
        <v>1</v>
      </c>
      <c r="R32" s="64"/>
      <c r="S32" s="441"/>
      <c r="T32" s="64">
        <v>188</v>
      </c>
      <c r="U32" s="441">
        <v>8</v>
      </c>
      <c r="V32" s="450">
        <v>15285</v>
      </c>
      <c r="W32" s="442">
        <v>9</v>
      </c>
      <c r="X32" s="64"/>
      <c r="Y32" s="441"/>
      <c r="Z32" s="442">
        <v>15285</v>
      </c>
      <c r="AA32" s="442">
        <v>9</v>
      </c>
      <c r="AB32" s="64"/>
      <c r="AC32" s="64"/>
    </row>
    <row r="33" spans="1:29" x14ac:dyDescent="0.65">
      <c r="A33" s="418" t="s">
        <v>309</v>
      </c>
      <c r="B33" s="424" t="s">
        <v>310</v>
      </c>
      <c r="C33" s="428">
        <v>15800</v>
      </c>
      <c r="D33" s="444"/>
      <c r="E33" s="444"/>
      <c r="F33" s="64"/>
      <c r="G33" s="441"/>
      <c r="H33" s="64">
        <v>12872</v>
      </c>
      <c r="I33" s="64"/>
      <c r="J33" s="64">
        <v>191</v>
      </c>
      <c r="K33" s="441">
        <v>12</v>
      </c>
      <c r="L33" s="64"/>
      <c r="M33" s="441"/>
      <c r="N33" s="64"/>
      <c r="O33" s="441"/>
      <c r="P33" s="64">
        <v>136</v>
      </c>
      <c r="Q33" s="441">
        <v>1</v>
      </c>
      <c r="R33" s="64"/>
      <c r="S33" s="441"/>
      <c r="T33" s="64">
        <v>210</v>
      </c>
      <c r="U33" s="441">
        <v>9</v>
      </c>
      <c r="V33" s="450">
        <v>10929</v>
      </c>
      <c r="W33" s="442">
        <v>22</v>
      </c>
      <c r="X33" s="64"/>
      <c r="Y33" s="441"/>
      <c r="Z33" s="442">
        <v>10929</v>
      </c>
      <c r="AA33" s="442">
        <v>22</v>
      </c>
      <c r="AB33" s="64"/>
      <c r="AC33" s="64"/>
    </row>
    <row r="34" spans="1:29" x14ac:dyDescent="0.65">
      <c r="A34" s="418" t="s">
        <v>311</v>
      </c>
      <c r="B34" s="424" t="s">
        <v>312</v>
      </c>
      <c r="C34" s="428">
        <v>15117</v>
      </c>
      <c r="D34" s="444"/>
      <c r="E34" s="444"/>
      <c r="F34" s="64"/>
      <c r="G34" s="441"/>
      <c r="H34" s="64">
        <v>12528</v>
      </c>
      <c r="I34" s="64"/>
      <c r="J34" s="64">
        <v>110</v>
      </c>
      <c r="K34" s="441">
        <v>9</v>
      </c>
      <c r="L34" s="64"/>
      <c r="M34" s="441"/>
      <c r="N34" s="64"/>
      <c r="O34" s="441"/>
      <c r="P34" s="64">
        <v>100</v>
      </c>
      <c r="Q34" s="441">
        <v>1</v>
      </c>
      <c r="R34" s="64"/>
      <c r="S34" s="441"/>
      <c r="T34" s="64">
        <v>160</v>
      </c>
      <c r="U34" s="441">
        <v>9</v>
      </c>
      <c r="V34" s="450">
        <v>11058</v>
      </c>
      <c r="W34" s="442">
        <v>19</v>
      </c>
      <c r="X34" s="64"/>
      <c r="Y34" s="441"/>
      <c r="Z34" s="442">
        <v>11058</v>
      </c>
      <c r="AA34" s="442">
        <v>19</v>
      </c>
      <c r="AB34" s="64"/>
      <c r="AC34" s="64"/>
    </row>
    <row r="35" spans="1:29" x14ac:dyDescent="0.65">
      <c r="A35" s="418" t="s">
        <v>313</v>
      </c>
      <c r="B35" s="424" t="s">
        <v>314</v>
      </c>
      <c r="C35" s="428">
        <v>15078</v>
      </c>
      <c r="D35" s="444"/>
      <c r="E35" s="444"/>
      <c r="F35" s="64"/>
      <c r="G35" s="441"/>
      <c r="H35" s="64">
        <v>2332</v>
      </c>
      <c r="I35" s="64"/>
      <c r="J35" s="64"/>
      <c r="K35" s="441"/>
      <c r="L35" s="64"/>
      <c r="M35" s="441"/>
      <c r="N35" s="64"/>
      <c r="O35" s="441"/>
      <c r="P35" s="64"/>
      <c r="Q35" s="441"/>
      <c r="R35" s="64"/>
      <c r="S35" s="441"/>
      <c r="T35" s="64">
        <v>154</v>
      </c>
      <c r="U35" s="441">
        <v>6</v>
      </c>
      <c r="V35" s="450">
        <v>2735</v>
      </c>
      <c r="W35" s="442">
        <v>6</v>
      </c>
      <c r="X35" s="64"/>
      <c r="Y35" s="441"/>
      <c r="Z35" s="442">
        <v>2735</v>
      </c>
      <c r="AA35" s="442">
        <v>6</v>
      </c>
      <c r="AB35" s="64"/>
      <c r="AC35" s="64"/>
    </row>
    <row r="36" spans="1:29" x14ac:dyDescent="0.65">
      <c r="A36" s="418" t="s">
        <v>315</v>
      </c>
      <c r="B36" s="424" t="s">
        <v>316</v>
      </c>
      <c r="C36" s="428">
        <v>15414</v>
      </c>
      <c r="D36" s="444"/>
      <c r="E36" s="444"/>
      <c r="F36" s="64"/>
      <c r="G36" s="441"/>
      <c r="H36" s="64">
        <v>718</v>
      </c>
      <c r="I36" s="64"/>
      <c r="J36" s="64"/>
      <c r="K36" s="441"/>
      <c r="L36" s="64"/>
      <c r="M36" s="441"/>
      <c r="N36" s="64"/>
      <c r="O36" s="441"/>
      <c r="P36" s="64"/>
      <c r="Q36" s="441"/>
      <c r="R36" s="64"/>
      <c r="S36" s="441"/>
      <c r="T36" s="64">
        <v>31</v>
      </c>
      <c r="U36" s="441">
        <v>1</v>
      </c>
      <c r="V36" s="450">
        <v>798</v>
      </c>
      <c r="W36" s="442">
        <v>1</v>
      </c>
      <c r="X36" s="64"/>
      <c r="Y36" s="441"/>
      <c r="Z36" s="442">
        <v>798</v>
      </c>
      <c r="AA36" s="442">
        <v>1</v>
      </c>
      <c r="AB36" s="64"/>
      <c r="AC36" s="64"/>
    </row>
    <row r="37" spans="1:29" x14ac:dyDescent="0.65">
      <c r="A37" s="420" t="s">
        <v>43</v>
      </c>
      <c r="B37" s="420"/>
      <c r="C37" s="420"/>
      <c r="D37" s="435">
        <v>0</v>
      </c>
      <c r="E37" s="435">
        <v>0</v>
      </c>
      <c r="F37" s="435">
        <v>0</v>
      </c>
      <c r="G37" s="435">
        <v>0</v>
      </c>
      <c r="H37" s="435">
        <v>54311</v>
      </c>
      <c r="I37" s="435">
        <v>0</v>
      </c>
      <c r="J37" s="435">
        <v>301</v>
      </c>
      <c r="K37" s="435">
        <v>21</v>
      </c>
      <c r="L37" s="435">
        <v>0</v>
      </c>
      <c r="M37" s="435">
        <v>0</v>
      </c>
      <c r="N37" s="435">
        <v>0</v>
      </c>
      <c r="O37" s="435">
        <v>0</v>
      </c>
      <c r="P37" s="435">
        <v>520</v>
      </c>
      <c r="Q37" s="435">
        <v>4</v>
      </c>
      <c r="R37" s="435">
        <v>0</v>
      </c>
      <c r="S37" s="435">
        <v>0</v>
      </c>
      <c r="T37" s="435">
        <v>1010</v>
      </c>
      <c r="U37" s="435">
        <v>42</v>
      </c>
      <c r="V37" s="426">
        <v>58716</v>
      </c>
      <c r="W37" s="435">
        <v>67</v>
      </c>
      <c r="X37" s="435">
        <v>0</v>
      </c>
      <c r="Y37" s="435">
        <v>0</v>
      </c>
      <c r="Z37" s="435">
        <v>58716</v>
      </c>
      <c r="AA37" s="435">
        <v>67</v>
      </c>
      <c r="AB37" s="435"/>
      <c r="AC37" s="435"/>
    </row>
    <row r="38" spans="1:29" x14ac:dyDescent="0.65">
      <c r="A38" s="420" t="s">
        <v>44</v>
      </c>
      <c r="B38" s="420"/>
      <c r="C38" s="420"/>
      <c r="D38" s="435"/>
      <c r="E38" s="435"/>
      <c r="F38" s="435"/>
      <c r="G38" s="435"/>
      <c r="H38" s="435">
        <v>2210</v>
      </c>
      <c r="I38" s="435"/>
      <c r="J38" s="435"/>
      <c r="K38" s="435"/>
      <c r="L38" s="435"/>
      <c r="M38" s="435"/>
      <c r="N38" s="435"/>
      <c r="O38" s="435"/>
      <c r="P38" s="435"/>
      <c r="Q38" s="435"/>
      <c r="R38" s="435"/>
      <c r="S38" s="435"/>
      <c r="T38" s="435"/>
      <c r="U38" s="435"/>
      <c r="V38" s="426">
        <v>1918</v>
      </c>
      <c r="W38" s="435"/>
      <c r="X38" s="435"/>
      <c r="Y38" s="435"/>
      <c r="Z38" s="442">
        <v>1918</v>
      </c>
      <c r="AA38" s="435"/>
      <c r="AB38" s="435"/>
      <c r="AC38" s="435"/>
    </row>
    <row r="39" spans="1:29" x14ac:dyDescent="0.65">
      <c r="A39" s="422" t="s">
        <v>48</v>
      </c>
      <c r="B39" s="422"/>
      <c r="C39" s="422"/>
      <c r="D39" s="446"/>
      <c r="E39" s="446"/>
      <c r="F39" s="446"/>
      <c r="G39" s="446"/>
      <c r="H39" s="446">
        <v>711</v>
      </c>
      <c r="I39" s="446"/>
      <c r="J39" s="446"/>
      <c r="K39" s="446"/>
      <c r="L39" s="446"/>
      <c r="M39" s="446"/>
      <c r="N39" s="446"/>
      <c r="O39" s="446"/>
      <c r="P39" s="446"/>
      <c r="Q39" s="446"/>
      <c r="R39" s="446"/>
      <c r="S39" s="446"/>
      <c r="T39" s="446"/>
      <c r="U39" s="446"/>
      <c r="V39" s="426">
        <v>749</v>
      </c>
      <c r="W39" s="446"/>
      <c r="X39" s="446"/>
      <c r="Y39" s="446"/>
      <c r="Z39" s="442">
        <v>749</v>
      </c>
      <c r="AA39" s="446"/>
      <c r="AB39" s="446"/>
      <c r="AC39" s="446"/>
    </row>
    <row r="40" spans="1:29" x14ac:dyDescent="0.65">
      <c r="A40" s="430" t="s">
        <v>10</v>
      </c>
      <c r="B40" s="430"/>
      <c r="C40" s="430"/>
      <c r="D40" s="447" t="e">
        <v>#REF!</v>
      </c>
      <c r="E40" s="447" t="e">
        <v>#REF!</v>
      </c>
      <c r="F40" s="447" t="e">
        <v>#REF!</v>
      </c>
      <c r="G40" s="447" t="e">
        <v>#REF!</v>
      </c>
      <c r="H40" s="447" t="e">
        <v>#REF!</v>
      </c>
      <c r="I40" s="447" t="e">
        <v>#REF!</v>
      </c>
      <c r="J40" s="447" t="e">
        <v>#REF!</v>
      </c>
      <c r="K40" s="447" t="e">
        <v>#REF!</v>
      </c>
      <c r="L40" s="447" t="e">
        <v>#REF!</v>
      </c>
      <c r="M40" s="447" t="e">
        <v>#REF!</v>
      </c>
      <c r="N40" s="447" t="e">
        <v>#REF!</v>
      </c>
      <c r="O40" s="447" t="e">
        <v>#REF!</v>
      </c>
      <c r="P40" s="447" t="e">
        <v>#REF!</v>
      </c>
      <c r="Q40" s="447" t="e">
        <v>#REF!</v>
      </c>
      <c r="R40" s="447" t="e">
        <v>#REF!</v>
      </c>
      <c r="S40" s="447" t="e">
        <v>#REF!</v>
      </c>
      <c r="T40" s="447" t="e">
        <v>#REF!</v>
      </c>
      <c r="U40" s="447" t="e">
        <v>#REF!</v>
      </c>
      <c r="V40" s="452">
        <v>205390</v>
      </c>
      <c r="W40" s="447" t="e">
        <v>#REF!</v>
      </c>
      <c r="X40" s="447" t="e">
        <v>#REF!</v>
      </c>
      <c r="Y40" s="447" t="e">
        <v>#REF!</v>
      </c>
      <c r="Z40" s="447" t="e">
        <v>#REF!</v>
      </c>
      <c r="AA40" s="447" t="e">
        <v>#REF!</v>
      </c>
      <c r="AB40" s="447"/>
      <c r="AC40" s="447"/>
    </row>
  </sheetData>
  <mergeCells count="14">
    <mergeCell ref="A1:A2"/>
    <mergeCell ref="D1:E1"/>
    <mergeCell ref="R1:S1"/>
    <mergeCell ref="T1:U1"/>
    <mergeCell ref="X1:Y1"/>
    <mergeCell ref="Z1:AA1"/>
    <mergeCell ref="B1:B2"/>
    <mergeCell ref="V1:V2"/>
    <mergeCell ref="F1:G1"/>
    <mergeCell ref="H1:I1"/>
    <mergeCell ref="J1:K1"/>
    <mergeCell ref="L1:M1"/>
    <mergeCell ref="N1:O1"/>
    <mergeCell ref="P1:Q1"/>
  </mergeCells>
  <printOptions horizontalCentered="1"/>
  <pageMargins left="0.25" right="0.25" top="0.25" bottom="0.25" header="0.3" footer="0.3"/>
  <pageSetup paperSize="9" orientation="landscape" r:id="rId1"/>
  <headerFooter>
    <oddHeader>&amp;R&amp;P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8"/>
  <sheetViews>
    <sheetView workbookViewId="0">
      <pane xSplit="1" ySplit="4" topLeftCell="B5" activePane="bottomRight" state="frozen"/>
      <selection activeCell="Z1" sqref="Z1"/>
      <selection pane="topRight" activeCell="AD1" sqref="AD1"/>
      <selection pane="bottomLeft" activeCell="Z6" sqref="Z6"/>
      <selection pane="bottomRight" sqref="A1:IV65536"/>
    </sheetView>
  </sheetViews>
  <sheetFormatPr defaultRowHeight="24" x14ac:dyDescent="0.55000000000000004"/>
  <cols>
    <col min="1" max="1" width="23.33203125" style="48" customWidth="1"/>
    <col min="2" max="4" width="15.1640625" style="72" customWidth="1"/>
    <col min="5" max="5" width="9.5" style="72" customWidth="1"/>
    <col min="6" max="6" width="2.5" style="72" customWidth="1"/>
    <col min="7" max="7" width="9.33203125" style="48" customWidth="1"/>
    <col min="8" max="8" width="9.33203125" style="48"/>
    <col min="9" max="9" width="23.33203125" style="48" customWidth="1"/>
    <col min="10" max="13" width="15.1640625" style="72" customWidth="1"/>
    <col min="14" max="16384" width="9.33203125" style="48"/>
  </cols>
  <sheetData>
    <row r="1" spans="1:13" x14ac:dyDescent="0.55000000000000004">
      <c r="A1" s="71" t="s">
        <v>129</v>
      </c>
    </row>
    <row r="3" spans="1:13" ht="21" customHeight="1" x14ac:dyDescent="0.55000000000000004">
      <c r="A3" s="592" t="s">
        <v>13</v>
      </c>
      <c r="B3" s="594" t="s">
        <v>14</v>
      </c>
      <c r="C3" s="594"/>
      <c r="D3" s="595"/>
      <c r="E3" s="596" t="s">
        <v>114</v>
      </c>
      <c r="F3" s="597"/>
      <c r="G3" s="598"/>
      <c r="I3" s="73" t="s">
        <v>13</v>
      </c>
      <c r="J3" s="595" t="s">
        <v>14</v>
      </c>
      <c r="K3" s="599"/>
      <c r="L3" s="600"/>
      <c r="M3" s="74" t="s">
        <v>114</v>
      </c>
    </row>
    <row r="4" spans="1:13" x14ac:dyDescent="0.55000000000000004">
      <c r="A4" s="593"/>
      <c r="B4" s="75" t="s">
        <v>112</v>
      </c>
      <c r="C4" s="75" t="s">
        <v>113</v>
      </c>
      <c r="D4" s="76" t="s">
        <v>9</v>
      </c>
      <c r="E4" s="77" t="s">
        <v>112</v>
      </c>
      <c r="F4" s="78" t="s">
        <v>116</v>
      </c>
      <c r="G4" s="79" t="s">
        <v>113</v>
      </c>
      <c r="I4" s="80"/>
      <c r="J4" s="81" t="s">
        <v>112</v>
      </c>
      <c r="K4" s="81" t="s">
        <v>113</v>
      </c>
      <c r="L4" s="81" t="s">
        <v>9</v>
      </c>
      <c r="M4" s="81" t="s">
        <v>115</v>
      </c>
    </row>
    <row r="5" spans="1:13" x14ac:dyDescent="0.55000000000000004">
      <c r="A5" s="82" t="s">
        <v>46</v>
      </c>
      <c r="B5" s="83">
        <v>334</v>
      </c>
      <c r="C5" s="84">
        <v>0</v>
      </c>
      <c r="D5" s="84">
        <v>334</v>
      </c>
      <c r="E5" s="85">
        <f>B5*100/D5</f>
        <v>100</v>
      </c>
      <c r="F5" s="86" t="s">
        <v>116</v>
      </c>
      <c r="G5" s="87">
        <f>C5*100/D5</f>
        <v>0</v>
      </c>
      <c r="I5" s="82" t="s">
        <v>46</v>
      </c>
      <c r="J5" s="83">
        <v>334</v>
      </c>
      <c r="K5" s="84">
        <v>0</v>
      </c>
      <c r="L5" s="84">
        <v>334</v>
      </c>
      <c r="M5" s="88"/>
    </row>
    <row r="6" spans="1:13" x14ac:dyDescent="0.55000000000000004">
      <c r="A6" s="64" t="s">
        <v>36</v>
      </c>
      <c r="B6" s="89">
        <v>8929</v>
      </c>
      <c r="C6" s="84">
        <v>0</v>
      </c>
      <c r="D6" s="84">
        <v>8929</v>
      </c>
      <c r="E6" s="90">
        <f t="shared" ref="E6:E17" si="0">B6*100/D6</f>
        <v>100</v>
      </c>
      <c r="F6" s="91" t="s">
        <v>116</v>
      </c>
      <c r="G6" s="92">
        <f t="shared" ref="G6:G17" si="1">C6*100/D6</f>
        <v>0</v>
      </c>
      <c r="I6" s="64" t="s">
        <v>36</v>
      </c>
      <c r="J6" s="89">
        <v>8929</v>
      </c>
      <c r="K6" s="84">
        <v>0</v>
      </c>
      <c r="L6" s="84">
        <v>8929</v>
      </c>
      <c r="M6" s="93"/>
    </row>
    <row r="7" spans="1:13" x14ac:dyDescent="0.55000000000000004">
      <c r="A7" s="64" t="s">
        <v>4</v>
      </c>
      <c r="B7" s="84">
        <v>19045</v>
      </c>
      <c r="C7" s="84">
        <v>3898</v>
      </c>
      <c r="D7" s="84">
        <v>22943</v>
      </c>
      <c r="E7" s="90">
        <f t="shared" si="0"/>
        <v>83.010068430458091</v>
      </c>
      <c r="F7" s="91" t="s">
        <v>116</v>
      </c>
      <c r="G7" s="92">
        <f t="shared" si="1"/>
        <v>16.989931569541909</v>
      </c>
      <c r="I7" s="64" t="s">
        <v>4</v>
      </c>
      <c r="J7" s="84">
        <v>19045</v>
      </c>
      <c r="K7" s="84">
        <v>3898</v>
      </c>
      <c r="L7" s="84">
        <v>22943</v>
      </c>
      <c r="M7" s="93"/>
    </row>
    <row r="8" spans="1:13" x14ac:dyDescent="0.55000000000000004">
      <c r="A8" s="64" t="s">
        <v>1</v>
      </c>
      <c r="B8" s="84">
        <v>49473</v>
      </c>
      <c r="C8" s="84">
        <v>6674</v>
      </c>
      <c r="D8" s="84">
        <v>56147</v>
      </c>
      <c r="E8" s="90">
        <f t="shared" si="0"/>
        <v>88.113345325662991</v>
      </c>
      <c r="F8" s="91" t="s">
        <v>116</v>
      </c>
      <c r="G8" s="92">
        <f t="shared" si="1"/>
        <v>11.886654674337008</v>
      </c>
      <c r="I8" s="64" t="s">
        <v>1</v>
      </c>
      <c r="J8" s="84">
        <v>49473</v>
      </c>
      <c r="K8" s="84">
        <v>6674</v>
      </c>
      <c r="L8" s="84">
        <v>56147</v>
      </c>
      <c r="M8" s="93"/>
    </row>
    <row r="9" spans="1:13" x14ac:dyDescent="0.55000000000000004">
      <c r="A9" s="64" t="s">
        <v>5</v>
      </c>
      <c r="B9" s="84">
        <v>28367</v>
      </c>
      <c r="C9" s="84">
        <v>1110</v>
      </c>
      <c r="D9" s="84">
        <v>29477</v>
      </c>
      <c r="E9" s="90">
        <f t="shared" si="0"/>
        <v>96.234352206805312</v>
      </c>
      <c r="F9" s="91" t="s">
        <v>116</v>
      </c>
      <c r="G9" s="92">
        <f t="shared" si="1"/>
        <v>3.7656477931946943</v>
      </c>
      <c r="I9" s="64" t="s">
        <v>5</v>
      </c>
      <c r="J9" s="84">
        <v>28367</v>
      </c>
      <c r="K9" s="84">
        <v>1110</v>
      </c>
      <c r="L9" s="84">
        <v>29477</v>
      </c>
      <c r="M9" s="93"/>
    </row>
    <row r="10" spans="1:13" x14ac:dyDescent="0.55000000000000004">
      <c r="A10" s="64" t="s">
        <v>6</v>
      </c>
      <c r="B10" s="84">
        <v>16856</v>
      </c>
      <c r="C10" s="84">
        <v>440</v>
      </c>
      <c r="D10" s="84">
        <v>17296</v>
      </c>
      <c r="E10" s="90">
        <f t="shared" si="0"/>
        <v>97.456059204440336</v>
      </c>
      <c r="F10" s="91" t="s">
        <v>116</v>
      </c>
      <c r="G10" s="92">
        <f t="shared" si="1"/>
        <v>2.5439407955596671</v>
      </c>
      <c r="I10" s="64" t="s">
        <v>6</v>
      </c>
      <c r="J10" s="84">
        <v>16856</v>
      </c>
      <c r="K10" s="84">
        <v>440</v>
      </c>
      <c r="L10" s="84">
        <v>17296</v>
      </c>
      <c r="M10" s="93"/>
    </row>
    <row r="11" spans="1:13" x14ac:dyDescent="0.55000000000000004">
      <c r="A11" s="64" t="s">
        <v>118</v>
      </c>
      <c r="B11" s="84">
        <v>7707</v>
      </c>
      <c r="C11" s="84">
        <v>528</v>
      </c>
      <c r="D11" s="84">
        <v>8235</v>
      </c>
      <c r="E11" s="90">
        <f t="shared" si="0"/>
        <v>93.588342440801455</v>
      </c>
      <c r="F11" s="91" t="s">
        <v>116</v>
      </c>
      <c r="G11" s="92">
        <f t="shared" si="1"/>
        <v>6.4116575591985425</v>
      </c>
      <c r="I11" s="64" t="s">
        <v>118</v>
      </c>
      <c r="J11" s="84">
        <v>7707</v>
      </c>
      <c r="K11" s="84">
        <v>528</v>
      </c>
      <c r="L11" s="84">
        <v>8235</v>
      </c>
      <c r="M11" s="93"/>
    </row>
    <row r="12" spans="1:13" x14ac:dyDescent="0.55000000000000004">
      <c r="A12" s="64" t="s">
        <v>119</v>
      </c>
      <c r="B12" s="84">
        <v>5027</v>
      </c>
      <c r="C12" s="84">
        <v>139</v>
      </c>
      <c r="D12" s="84">
        <v>5166</v>
      </c>
      <c r="E12" s="90">
        <f t="shared" si="0"/>
        <v>97.309330236159511</v>
      </c>
      <c r="F12" s="91" t="s">
        <v>116</v>
      </c>
      <c r="G12" s="92">
        <f t="shared" si="1"/>
        <v>2.6906697638404955</v>
      </c>
      <c r="I12" s="64" t="s">
        <v>119</v>
      </c>
      <c r="J12" s="84">
        <v>5027</v>
      </c>
      <c r="K12" s="84">
        <v>139</v>
      </c>
      <c r="L12" s="84">
        <v>5166</v>
      </c>
      <c r="M12" s="93"/>
    </row>
    <row r="13" spans="1:13" x14ac:dyDescent="0.55000000000000004">
      <c r="A13" s="64" t="s">
        <v>110</v>
      </c>
      <c r="B13" s="84">
        <v>37</v>
      </c>
      <c r="C13" s="84">
        <v>0</v>
      </c>
      <c r="D13" s="94">
        <v>37</v>
      </c>
      <c r="E13" s="90">
        <f t="shared" si="0"/>
        <v>100</v>
      </c>
      <c r="F13" s="91" t="s">
        <v>116</v>
      </c>
      <c r="G13" s="95">
        <f t="shared" si="1"/>
        <v>0</v>
      </c>
      <c r="I13" s="64" t="s">
        <v>110</v>
      </c>
      <c r="J13" s="84">
        <v>37</v>
      </c>
      <c r="K13" s="84">
        <v>0</v>
      </c>
      <c r="L13" s="94">
        <v>37</v>
      </c>
      <c r="M13" s="93"/>
    </row>
    <row r="14" spans="1:13" x14ac:dyDescent="0.55000000000000004">
      <c r="A14" s="96" t="s">
        <v>111</v>
      </c>
      <c r="B14" s="84">
        <v>165</v>
      </c>
      <c r="C14" s="84">
        <v>0</v>
      </c>
      <c r="D14" s="97">
        <v>165</v>
      </c>
      <c r="E14" s="90">
        <f t="shared" si="0"/>
        <v>100</v>
      </c>
      <c r="F14" s="91" t="s">
        <v>116</v>
      </c>
      <c r="G14" s="95">
        <f t="shared" si="1"/>
        <v>0</v>
      </c>
      <c r="I14" s="96" t="s">
        <v>111</v>
      </c>
      <c r="J14" s="84">
        <v>165</v>
      </c>
      <c r="K14" s="84">
        <v>0</v>
      </c>
      <c r="L14" s="97">
        <v>165</v>
      </c>
      <c r="M14" s="98"/>
    </row>
    <row r="15" spans="1:13" x14ac:dyDescent="0.55000000000000004">
      <c r="A15" s="64" t="s">
        <v>40</v>
      </c>
      <c r="B15" s="84">
        <v>53519</v>
      </c>
      <c r="C15" s="84">
        <v>0</v>
      </c>
      <c r="D15" s="94">
        <v>53519</v>
      </c>
      <c r="E15" s="90">
        <f t="shared" si="0"/>
        <v>100</v>
      </c>
      <c r="F15" s="91" t="s">
        <v>116</v>
      </c>
      <c r="G15" s="95">
        <f t="shared" si="1"/>
        <v>0</v>
      </c>
      <c r="I15" s="64" t="s">
        <v>40</v>
      </c>
      <c r="J15" s="84">
        <v>53519</v>
      </c>
      <c r="K15" s="84">
        <v>0</v>
      </c>
      <c r="L15" s="94">
        <v>53519</v>
      </c>
      <c r="M15" s="93"/>
    </row>
    <row r="16" spans="1:13" x14ac:dyDescent="0.55000000000000004">
      <c r="A16" s="64" t="s">
        <v>108</v>
      </c>
      <c r="B16" s="84">
        <v>2239</v>
      </c>
      <c r="C16" s="84">
        <v>0</v>
      </c>
      <c r="D16" s="94">
        <v>2239</v>
      </c>
      <c r="E16" s="90">
        <f t="shared" si="0"/>
        <v>100</v>
      </c>
      <c r="F16" s="91" t="s">
        <v>116</v>
      </c>
      <c r="G16" s="95">
        <f t="shared" si="1"/>
        <v>0</v>
      </c>
      <c r="I16" s="64" t="s">
        <v>108</v>
      </c>
      <c r="J16" s="84">
        <v>2239</v>
      </c>
      <c r="K16" s="84">
        <v>0</v>
      </c>
      <c r="L16" s="94">
        <v>2239</v>
      </c>
      <c r="M16" s="93"/>
    </row>
    <row r="17" spans="1:13" x14ac:dyDescent="0.55000000000000004">
      <c r="A17" s="96" t="s">
        <v>109</v>
      </c>
      <c r="B17" s="84">
        <v>808</v>
      </c>
      <c r="C17" s="84">
        <v>0</v>
      </c>
      <c r="D17" s="97">
        <v>808</v>
      </c>
      <c r="E17" s="99">
        <f t="shared" si="0"/>
        <v>100</v>
      </c>
      <c r="F17" s="100" t="s">
        <v>116</v>
      </c>
      <c r="G17" s="101">
        <f t="shared" si="1"/>
        <v>0</v>
      </c>
      <c r="I17" s="96" t="s">
        <v>109</v>
      </c>
      <c r="J17" s="84">
        <v>808</v>
      </c>
      <c r="K17" s="84">
        <v>0</v>
      </c>
      <c r="L17" s="97">
        <v>808</v>
      </c>
      <c r="M17" s="98"/>
    </row>
    <row r="18" spans="1:13" x14ac:dyDescent="0.55000000000000004">
      <c r="A18" s="102" t="s">
        <v>10</v>
      </c>
      <c r="B18" s="103">
        <f>SUM(B5:B17)</f>
        <v>192506</v>
      </c>
      <c r="C18" s="103">
        <f>SUM(C5:C17)</f>
        <v>12789</v>
      </c>
      <c r="D18" s="103">
        <f>SUM(D5:D17)</f>
        <v>205295</v>
      </c>
      <c r="E18" s="589"/>
      <c r="F18" s="590"/>
      <c r="G18" s="591"/>
      <c r="I18" s="102" t="s">
        <v>10</v>
      </c>
      <c r="J18" s="103">
        <f>SUM(J5:J17)</f>
        <v>192506</v>
      </c>
      <c r="K18" s="103">
        <f>SUM(K5:K17)</f>
        <v>12789</v>
      </c>
      <c r="L18" s="103">
        <f>SUM(L5:L17)</f>
        <v>205295</v>
      </c>
      <c r="M18" s="104"/>
    </row>
  </sheetData>
  <mergeCells count="5">
    <mergeCell ref="E18:G18"/>
    <mergeCell ref="A3:A4"/>
    <mergeCell ref="B3:D3"/>
    <mergeCell ref="E3:G3"/>
    <mergeCell ref="J3:L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HG48"/>
  <sheetViews>
    <sheetView zoomScaleNormal="100" workbookViewId="0">
      <pane xSplit="2" ySplit="3" topLeftCell="GM4" activePane="bottomRight" state="frozen"/>
      <selection pane="topRight" activeCell="C1" sqref="C1"/>
      <selection pane="bottomLeft" activeCell="A4" sqref="A4"/>
      <selection pane="bottomRight" activeCell="B21" sqref="B21:B22"/>
    </sheetView>
  </sheetViews>
  <sheetFormatPr defaultRowHeight="21.75" x14ac:dyDescent="0.5"/>
  <cols>
    <col min="1" max="1" width="9.33203125" style="65"/>
    <col min="2" max="2" width="16.83203125" style="65" customWidth="1"/>
    <col min="3" max="3" width="5.83203125" style="65" bestFit="1" customWidth="1"/>
    <col min="4" max="4" width="6" style="65" bestFit="1" customWidth="1"/>
    <col min="5" max="5" width="5.83203125" style="65" bestFit="1" customWidth="1"/>
    <col min="6" max="6" width="5.5" style="65" bestFit="1" customWidth="1"/>
    <col min="7" max="7" width="5.83203125" style="65" bestFit="1" customWidth="1"/>
    <col min="8" max="8" width="6" style="65" bestFit="1" customWidth="1"/>
    <col min="9" max="9" width="5.83203125" style="65" bestFit="1" customWidth="1"/>
    <col min="10" max="10" width="5.5" style="65" bestFit="1" customWidth="1"/>
    <col min="11" max="11" width="7" style="65" bestFit="1" customWidth="1"/>
    <col min="12" max="12" width="6.6640625" style="65" bestFit="1" customWidth="1"/>
    <col min="13" max="13" width="7" style="65" bestFit="1" customWidth="1"/>
    <col min="14" max="14" width="5.6640625" style="65" bestFit="1" customWidth="1"/>
    <col min="15" max="17" width="7" style="65" bestFit="1" customWidth="1"/>
    <col min="18" max="18" width="5.6640625" style="65" bestFit="1" customWidth="1"/>
    <col min="19" max="21" width="7" style="65" bestFit="1" customWidth="1"/>
    <col min="22" max="22" width="5.83203125" style="65" bestFit="1" customWidth="1"/>
    <col min="23" max="25" width="7" style="65" bestFit="1" customWidth="1"/>
    <col min="26" max="26" width="5.6640625" style="65" bestFit="1" customWidth="1"/>
    <col min="27" max="29" width="7" style="65" bestFit="1" customWidth="1"/>
    <col min="30" max="30" width="5.6640625" style="65" bestFit="1" customWidth="1"/>
    <col min="31" max="33" width="7" style="65" bestFit="1" customWidth="1"/>
    <col min="34" max="34" width="5.6640625" style="65" bestFit="1" customWidth="1"/>
    <col min="35" max="37" width="7" style="65" bestFit="1" customWidth="1"/>
    <col min="38" max="38" width="5.6640625" style="65" bestFit="1" customWidth="1"/>
    <col min="39" max="41" width="7" style="65" bestFit="1" customWidth="1"/>
    <col min="42" max="42" width="5.6640625" style="65" bestFit="1" customWidth="1"/>
    <col min="43" max="45" width="7" style="65" bestFit="1" customWidth="1"/>
    <col min="46" max="46" width="5.6640625" style="65" bestFit="1" customWidth="1"/>
    <col min="47" max="48" width="7" style="65" bestFit="1" customWidth="1"/>
    <col min="49" max="49" width="8.33203125" style="65" bestFit="1" customWidth="1"/>
    <col min="50" max="50" width="7" style="65" bestFit="1" customWidth="1"/>
    <col min="51" max="53" width="6.6640625" style="65" bestFit="1" customWidth="1"/>
    <col min="54" max="54" width="5.33203125" style="65" bestFit="1" customWidth="1"/>
    <col min="55" max="57" width="6.6640625" style="65" bestFit="1" customWidth="1"/>
    <col min="58" max="58" width="5.33203125" style="65" bestFit="1" customWidth="1"/>
    <col min="59" max="61" width="6.6640625" style="65" bestFit="1" customWidth="1"/>
    <col min="62" max="62" width="5.33203125" style="65" bestFit="1" customWidth="1"/>
    <col min="63" max="65" width="8.33203125" style="65" bestFit="1" customWidth="1"/>
    <col min="66" max="66" width="7" style="65" bestFit="1" customWidth="1"/>
    <col min="67" max="69" width="6.6640625" style="65" bestFit="1" customWidth="1"/>
    <col min="70" max="70" width="5.33203125" style="65" bestFit="1" customWidth="1"/>
    <col min="71" max="73" width="6.6640625" style="65" bestFit="1" customWidth="1"/>
    <col min="74" max="74" width="5.33203125" style="65" bestFit="1" customWidth="1"/>
    <col min="75" max="77" width="6.6640625" style="65" bestFit="1" customWidth="1"/>
    <col min="78" max="78" width="5.33203125" style="65" bestFit="1" customWidth="1"/>
    <col min="79" max="79" width="5.83203125" style="65" bestFit="1" customWidth="1"/>
    <col min="80" max="81" width="7" style="65" bestFit="1" customWidth="1"/>
    <col min="82" max="82" width="4.6640625" style="65" bestFit="1" customWidth="1"/>
    <col min="83" max="83" width="5.6640625" style="65" bestFit="1" customWidth="1"/>
    <col min="84" max="84" width="6.1640625" style="65" bestFit="1" customWidth="1"/>
    <col min="85" max="85" width="5.83203125" style="65" bestFit="1" customWidth="1"/>
    <col min="86" max="87" width="5.6640625" style="65" bestFit="1" customWidth="1"/>
    <col min="88" max="88" width="6.1640625" style="65" bestFit="1" customWidth="1"/>
    <col min="89" max="89" width="5.83203125" style="65" bestFit="1" customWidth="1"/>
    <col min="90" max="91" width="5.6640625" style="65" bestFit="1" customWidth="1"/>
    <col min="92" max="92" width="6.1640625" style="65" bestFit="1" customWidth="1"/>
    <col min="93" max="93" width="5.83203125" style="65" bestFit="1" customWidth="1"/>
    <col min="94" max="94" width="5.6640625" style="65" bestFit="1" customWidth="1"/>
    <col min="95" max="95" width="6.6640625" style="65" bestFit="1" customWidth="1"/>
    <col min="96" max="96" width="7" style="65" bestFit="1" customWidth="1"/>
    <col min="97" max="97" width="8" style="65" bestFit="1" customWidth="1"/>
    <col min="98" max="98" width="5.6640625" style="65" bestFit="1" customWidth="1"/>
    <col min="99" max="100" width="8" style="65" bestFit="1" customWidth="1"/>
    <col min="101" max="101" width="8.1640625" style="65" bestFit="1" customWidth="1"/>
    <col min="102" max="102" width="6.6640625" style="65" bestFit="1" customWidth="1"/>
    <col min="103" max="104" width="9.33203125" style="65"/>
    <col min="105" max="105" width="33.6640625" style="276" customWidth="1"/>
    <col min="106" max="108" width="6.33203125" style="65" bestFit="1" customWidth="1"/>
    <col min="109" max="109" width="4.5" style="65" bestFit="1" customWidth="1"/>
    <col min="110" max="111" width="6.33203125" style="65" bestFit="1" customWidth="1"/>
    <col min="112" max="112" width="4.5" style="65" bestFit="1" customWidth="1"/>
    <col min="113" max="114" width="6.33203125" style="65" bestFit="1" customWidth="1"/>
    <col min="115" max="115" width="4.5" style="65" bestFit="1" customWidth="1"/>
    <col min="116" max="116" width="8.1640625" style="65" bestFit="1" customWidth="1"/>
    <col min="117" max="117" width="13.6640625" style="65" bestFit="1" customWidth="1"/>
    <col min="118" max="118" width="8.1640625" style="65" bestFit="1" customWidth="1"/>
    <col min="119" max="120" width="9.33203125" style="65"/>
    <col min="121" max="121" width="3.83203125" style="280" customWidth="1"/>
    <col min="122" max="122" width="9.33203125" style="65"/>
    <col min="123" max="123" width="4.83203125" style="323" customWidth="1"/>
    <col min="124" max="124" width="3.5" style="323" customWidth="1"/>
    <col min="125" max="125" width="24.6640625" style="323" customWidth="1"/>
    <col min="126" max="126" width="18.1640625" style="65" customWidth="1"/>
    <col min="127" max="129" width="6" style="323" customWidth="1"/>
    <col min="130" max="131" width="6.33203125" style="323" customWidth="1"/>
    <col min="132" max="138" width="7.6640625" style="323" bestFit="1" customWidth="1"/>
    <col min="139" max="141" width="8.83203125" style="323" bestFit="1" customWidth="1"/>
    <col min="142" max="159" width="7.6640625" style="323" bestFit="1" customWidth="1"/>
    <col min="160" max="162" width="8.83203125" style="323" bestFit="1" customWidth="1"/>
    <col min="163" max="171" width="7.6640625" style="323" bestFit="1" customWidth="1"/>
    <col min="172" max="174" width="8.83203125" style="323" bestFit="1" customWidth="1"/>
    <col min="175" max="184" width="7.6640625" style="323" bestFit="1" customWidth="1"/>
    <col min="185" max="186" width="8.83203125" style="323" bestFit="1" customWidth="1"/>
    <col min="187" max="187" width="6" style="323" bestFit="1" customWidth="1"/>
    <col min="188" max="188" width="6.6640625" style="323" bestFit="1" customWidth="1"/>
    <col min="189" max="189" width="7.6640625" style="323" bestFit="1" customWidth="1"/>
    <col min="190" max="190" width="6" style="323" bestFit="1" customWidth="1"/>
    <col min="191" max="191" width="6.6640625" style="323" bestFit="1" customWidth="1"/>
    <col min="192" max="192" width="7.6640625" style="323" bestFit="1" customWidth="1"/>
    <col min="193" max="193" width="6" style="323" bestFit="1" customWidth="1"/>
    <col min="194" max="194" width="6.6640625" style="323" bestFit="1" customWidth="1"/>
    <col min="195" max="196" width="7.6640625" style="323" bestFit="1" customWidth="1"/>
    <col min="197" max="200" width="8.83203125" style="323" bestFit="1" customWidth="1"/>
    <col min="201" max="201" width="10" style="323" bestFit="1" customWidth="1"/>
    <col min="202" max="202" width="9.33203125" style="65"/>
    <col min="203" max="203" width="23.33203125" style="306" customWidth="1"/>
    <col min="204" max="213" width="7.6640625" style="377" bestFit="1" customWidth="1"/>
    <col min="214" max="215" width="8.83203125" style="377" bestFit="1" customWidth="1"/>
    <col min="216" max="16384" width="9.33203125" style="65"/>
  </cols>
  <sheetData>
    <row r="2" spans="1:215" ht="21" customHeight="1" x14ac:dyDescent="0.5">
      <c r="A2" s="602" t="s">
        <v>2</v>
      </c>
      <c r="B2" s="602" t="s">
        <v>172</v>
      </c>
      <c r="C2" s="604" t="s">
        <v>166</v>
      </c>
      <c r="D2" s="605"/>
      <c r="E2" s="605"/>
      <c r="F2" s="606"/>
      <c r="G2" s="604" t="s">
        <v>173</v>
      </c>
      <c r="H2" s="605"/>
      <c r="I2" s="605"/>
      <c r="J2" s="606"/>
      <c r="K2" s="604" t="s">
        <v>174</v>
      </c>
      <c r="L2" s="605"/>
      <c r="M2" s="605"/>
      <c r="N2" s="606"/>
      <c r="O2" s="604" t="s">
        <v>175</v>
      </c>
      <c r="P2" s="605"/>
      <c r="Q2" s="605"/>
      <c r="R2" s="606"/>
      <c r="S2" s="607" t="s">
        <v>18</v>
      </c>
      <c r="T2" s="608"/>
      <c r="U2" s="608"/>
      <c r="V2" s="609"/>
      <c r="W2" s="601" t="s">
        <v>19</v>
      </c>
      <c r="X2" s="601"/>
      <c r="Y2" s="601"/>
      <c r="Z2" s="601"/>
      <c r="AA2" s="601" t="s">
        <v>20</v>
      </c>
      <c r="AB2" s="601"/>
      <c r="AC2" s="601"/>
      <c r="AD2" s="601"/>
      <c r="AE2" s="601" t="s">
        <v>21</v>
      </c>
      <c r="AF2" s="601"/>
      <c r="AG2" s="601"/>
      <c r="AH2" s="601"/>
      <c r="AI2" s="601" t="s">
        <v>22</v>
      </c>
      <c r="AJ2" s="601"/>
      <c r="AK2" s="601"/>
      <c r="AL2" s="601"/>
      <c r="AM2" s="601" t="s">
        <v>23</v>
      </c>
      <c r="AN2" s="601"/>
      <c r="AO2" s="601"/>
      <c r="AP2" s="601"/>
      <c r="AQ2" s="601" t="s">
        <v>24</v>
      </c>
      <c r="AR2" s="601"/>
      <c r="AS2" s="601"/>
      <c r="AT2" s="601"/>
      <c r="AU2" s="611" t="s">
        <v>25</v>
      </c>
      <c r="AV2" s="611"/>
      <c r="AW2" s="611"/>
      <c r="AX2" s="611"/>
      <c r="AY2" s="601" t="s">
        <v>26</v>
      </c>
      <c r="AZ2" s="601"/>
      <c r="BA2" s="601"/>
      <c r="BB2" s="601"/>
      <c r="BC2" s="601" t="s">
        <v>27</v>
      </c>
      <c r="BD2" s="601"/>
      <c r="BE2" s="601"/>
      <c r="BF2" s="601"/>
      <c r="BG2" s="601" t="s">
        <v>28</v>
      </c>
      <c r="BH2" s="601"/>
      <c r="BI2" s="601"/>
      <c r="BJ2" s="601"/>
      <c r="BK2" s="612" t="s">
        <v>29</v>
      </c>
      <c r="BL2" s="612"/>
      <c r="BM2" s="612"/>
      <c r="BN2" s="612"/>
      <c r="BO2" s="601" t="s">
        <v>30</v>
      </c>
      <c r="BP2" s="601"/>
      <c r="BQ2" s="601"/>
      <c r="BR2" s="601"/>
      <c r="BS2" s="601" t="s">
        <v>31</v>
      </c>
      <c r="BT2" s="601"/>
      <c r="BU2" s="601"/>
      <c r="BV2" s="601"/>
      <c r="BW2" s="601" t="s">
        <v>32</v>
      </c>
      <c r="BX2" s="601"/>
      <c r="BY2" s="601"/>
      <c r="BZ2" s="601"/>
      <c r="CA2" s="613" t="s">
        <v>33</v>
      </c>
      <c r="CB2" s="613"/>
      <c r="CC2" s="613"/>
      <c r="CD2" s="613"/>
      <c r="CE2" s="610" t="s">
        <v>37</v>
      </c>
      <c r="CF2" s="610"/>
      <c r="CG2" s="610"/>
      <c r="CH2" s="610"/>
      <c r="CI2" s="610" t="s">
        <v>38</v>
      </c>
      <c r="CJ2" s="610"/>
      <c r="CK2" s="610"/>
      <c r="CL2" s="610"/>
      <c r="CM2" s="610" t="s">
        <v>39</v>
      </c>
      <c r="CN2" s="610"/>
      <c r="CO2" s="610"/>
      <c r="CP2" s="610"/>
      <c r="CQ2" s="619" t="s">
        <v>181</v>
      </c>
      <c r="CR2" s="619"/>
      <c r="CS2" s="619"/>
      <c r="CT2" s="619"/>
      <c r="CU2" s="601" t="s">
        <v>10</v>
      </c>
      <c r="CV2" s="601"/>
      <c r="CW2" s="601"/>
      <c r="CX2" s="601"/>
      <c r="DA2" s="274" t="s">
        <v>184</v>
      </c>
      <c r="DB2" s="155" t="s">
        <v>169</v>
      </c>
      <c r="DC2" s="155" t="s">
        <v>170</v>
      </c>
      <c r="DD2" s="155" t="s">
        <v>171</v>
      </c>
      <c r="DE2" s="158" t="s">
        <v>9</v>
      </c>
      <c r="DF2" s="155" t="s">
        <v>185</v>
      </c>
      <c r="DG2" s="155" t="s">
        <v>186</v>
      </c>
      <c r="DH2" s="158" t="s">
        <v>9</v>
      </c>
      <c r="DI2" s="155" t="s">
        <v>187</v>
      </c>
      <c r="DJ2" s="155" t="s">
        <v>188</v>
      </c>
      <c r="DK2" s="158" t="s">
        <v>9</v>
      </c>
      <c r="DL2" s="155" t="s">
        <v>189</v>
      </c>
      <c r="DM2" s="155" t="s">
        <v>190</v>
      </c>
      <c r="DN2" s="155" t="s">
        <v>191</v>
      </c>
      <c r="DS2" s="615" t="s">
        <v>2</v>
      </c>
      <c r="DT2" s="326"/>
      <c r="DU2" s="615" t="s">
        <v>172</v>
      </c>
      <c r="DV2" s="602" t="s">
        <v>172</v>
      </c>
      <c r="DW2" s="617" t="s">
        <v>166</v>
      </c>
      <c r="DX2" s="618"/>
      <c r="DY2" s="618"/>
      <c r="DZ2" s="617" t="s">
        <v>173</v>
      </c>
      <c r="EA2" s="618"/>
      <c r="EB2" s="618"/>
      <c r="EC2" s="617" t="s">
        <v>174</v>
      </c>
      <c r="ED2" s="618"/>
      <c r="EE2" s="618"/>
      <c r="EF2" s="617" t="s">
        <v>175</v>
      </c>
      <c r="EG2" s="618"/>
      <c r="EH2" s="618"/>
      <c r="EI2" s="617" t="s">
        <v>18</v>
      </c>
      <c r="EJ2" s="618"/>
      <c r="EK2" s="618"/>
      <c r="EL2" s="614" t="s">
        <v>19</v>
      </c>
      <c r="EM2" s="614"/>
      <c r="EN2" s="614"/>
      <c r="EO2" s="614" t="s">
        <v>20</v>
      </c>
      <c r="EP2" s="614"/>
      <c r="EQ2" s="614"/>
      <c r="ER2" s="614" t="s">
        <v>21</v>
      </c>
      <c r="ES2" s="614"/>
      <c r="ET2" s="614"/>
      <c r="EU2" s="614" t="s">
        <v>22</v>
      </c>
      <c r="EV2" s="614"/>
      <c r="EW2" s="614"/>
      <c r="EX2" s="614" t="s">
        <v>23</v>
      </c>
      <c r="EY2" s="614"/>
      <c r="EZ2" s="614"/>
      <c r="FA2" s="614" t="s">
        <v>24</v>
      </c>
      <c r="FB2" s="614"/>
      <c r="FC2" s="614"/>
      <c r="FD2" s="614" t="s">
        <v>25</v>
      </c>
      <c r="FE2" s="614"/>
      <c r="FF2" s="614"/>
      <c r="FG2" s="614" t="s">
        <v>26</v>
      </c>
      <c r="FH2" s="614"/>
      <c r="FI2" s="614"/>
      <c r="FJ2" s="614" t="s">
        <v>27</v>
      </c>
      <c r="FK2" s="614"/>
      <c r="FL2" s="614"/>
      <c r="FM2" s="614" t="s">
        <v>28</v>
      </c>
      <c r="FN2" s="614"/>
      <c r="FO2" s="614"/>
      <c r="FP2" s="614" t="s">
        <v>29</v>
      </c>
      <c r="FQ2" s="614"/>
      <c r="FR2" s="614"/>
      <c r="FS2" s="614" t="s">
        <v>30</v>
      </c>
      <c r="FT2" s="614"/>
      <c r="FU2" s="614"/>
      <c r="FV2" s="614" t="s">
        <v>31</v>
      </c>
      <c r="FW2" s="614"/>
      <c r="FX2" s="614"/>
      <c r="FY2" s="614" t="s">
        <v>32</v>
      </c>
      <c r="FZ2" s="614"/>
      <c r="GA2" s="614"/>
      <c r="GB2" s="614" t="s">
        <v>33</v>
      </c>
      <c r="GC2" s="614"/>
      <c r="GD2" s="614"/>
      <c r="GE2" s="640" t="s">
        <v>37</v>
      </c>
      <c r="GF2" s="640"/>
      <c r="GG2" s="640"/>
      <c r="GH2" s="640" t="s">
        <v>38</v>
      </c>
      <c r="GI2" s="640"/>
      <c r="GJ2" s="640"/>
      <c r="GK2" s="640" t="s">
        <v>39</v>
      </c>
      <c r="GL2" s="640"/>
      <c r="GM2" s="640"/>
      <c r="GN2" s="640" t="s">
        <v>181</v>
      </c>
      <c r="GO2" s="640"/>
      <c r="GP2" s="640"/>
      <c r="GQ2" s="614" t="s">
        <v>10</v>
      </c>
      <c r="GR2" s="614"/>
      <c r="GS2" s="614"/>
      <c r="GU2" s="625" t="s">
        <v>172</v>
      </c>
      <c r="GV2" s="638" t="s">
        <v>30</v>
      </c>
      <c r="GW2" s="638"/>
      <c r="GX2" s="638"/>
      <c r="GY2" s="638" t="s">
        <v>31</v>
      </c>
      <c r="GZ2" s="638"/>
      <c r="HA2" s="638"/>
      <c r="HB2" s="638" t="s">
        <v>32</v>
      </c>
      <c r="HC2" s="638"/>
      <c r="HD2" s="638"/>
      <c r="HE2" s="639" t="s">
        <v>167</v>
      </c>
      <c r="HF2" s="639"/>
      <c r="HG2" s="639"/>
    </row>
    <row r="3" spans="1:215" x14ac:dyDescent="0.5">
      <c r="A3" s="603"/>
      <c r="B3" s="603"/>
      <c r="C3" s="265" t="s">
        <v>7</v>
      </c>
      <c r="D3" s="265" t="s">
        <v>8</v>
      </c>
      <c r="E3" s="265" t="s">
        <v>9</v>
      </c>
      <c r="F3" s="265" t="s">
        <v>176</v>
      </c>
      <c r="G3" s="265" t="s">
        <v>7</v>
      </c>
      <c r="H3" s="265" t="s">
        <v>8</v>
      </c>
      <c r="I3" s="265" t="s">
        <v>9</v>
      </c>
      <c r="J3" s="265" t="s">
        <v>176</v>
      </c>
      <c r="K3" s="265" t="s">
        <v>7</v>
      </c>
      <c r="L3" s="265" t="s">
        <v>8</v>
      </c>
      <c r="M3" s="265" t="s">
        <v>9</v>
      </c>
      <c r="N3" s="265" t="s">
        <v>176</v>
      </c>
      <c r="O3" s="265" t="s">
        <v>7</v>
      </c>
      <c r="P3" s="265" t="s">
        <v>8</v>
      </c>
      <c r="Q3" s="265" t="s">
        <v>9</v>
      </c>
      <c r="R3" s="265" t="s">
        <v>176</v>
      </c>
      <c r="S3" s="266" t="s">
        <v>7</v>
      </c>
      <c r="T3" s="266" t="s">
        <v>8</v>
      </c>
      <c r="U3" s="266" t="s">
        <v>9</v>
      </c>
      <c r="V3" s="266" t="s">
        <v>176</v>
      </c>
      <c r="W3" s="265" t="s">
        <v>7</v>
      </c>
      <c r="X3" s="265" t="s">
        <v>8</v>
      </c>
      <c r="Y3" s="265" t="s">
        <v>9</v>
      </c>
      <c r="Z3" s="265" t="s">
        <v>176</v>
      </c>
      <c r="AA3" s="265" t="s">
        <v>7</v>
      </c>
      <c r="AB3" s="265" t="s">
        <v>8</v>
      </c>
      <c r="AC3" s="265" t="s">
        <v>9</v>
      </c>
      <c r="AD3" s="265" t="s">
        <v>176</v>
      </c>
      <c r="AE3" s="265" t="s">
        <v>7</v>
      </c>
      <c r="AF3" s="265" t="s">
        <v>8</v>
      </c>
      <c r="AG3" s="265" t="s">
        <v>9</v>
      </c>
      <c r="AH3" s="265" t="s">
        <v>176</v>
      </c>
      <c r="AI3" s="265" t="s">
        <v>7</v>
      </c>
      <c r="AJ3" s="265" t="s">
        <v>8</v>
      </c>
      <c r="AK3" s="265" t="s">
        <v>9</v>
      </c>
      <c r="AL3" s="265" t="s">
        <v>176</v>
      </c>
      <c r="AM3" s="265" t="s">
        <v>7</v>
      </c>
      <c r="AN3" s="265" t="s">
        <v>8</v>
      </c>
      <c r="AO3" s="265" t="s">
        <v>9</v>
      </c>
      <c r="AP3" s="265" t="s">
        <v>176</v>
      </c>
      <c r="AQ3" s="265" t="s">
        <v>7</v>
      </c>
      <c r="AR3" s="265" t="s">
        <v>8</v>
      </c>
      <c r="AS3" s="265" t="s">
        <v>9</v>
      </c>
      <c r="AT3" s="265" t="s">
        <v>176</v>
      </c>
      <c r="AU3" s="162" t="s">
        <v>7</v>
      </c>
      <c r="AV3" s="162" t="s">
        <v>8</v>
      </c>
      <c r="AW3" s="162" t="s">
        <v>9</v>
      </c>
      <c r="AX3" s="162" t="s">
        <v>176</v>
      </c>
      <c r="AY3" s="265" t="s">
        <v>7</v>
      </c>
      <c r="AZ3" s="265" t="s">
        <v>8</v>
      </c>
      <c r="BA3" s="265" t="s">
        <v>9</v>
      </c>
      <c r="BB3" s="265" t="s">
        <v>176</v>
      </c>
      <c r="BC3" s="265" t="s">
        <v>7</v>
      </c>
      <c r="BD3" s="265" t="s">
        <v>8</v>
      </c>
      <c r="BE3" s="265" t="s">
        <v>9</v>
      </c>
      <c r="BF3" s="265" t="s">
        <v>176</v>
      </c>
      <c r="BG3" s="265" t="s">
        <v>7</v>
      </c>
      <c r="BH3" s="265" t="s">
        <v>8</v>
      </c>
      <c r="BI3" s="265" t="s">
        <v>9</v>
      </c>
      <c r="BJ3" s="265" t="s">
        <v>176</v>
      </c>
      <c r="BK3" s="267" t="s">
        <v>7</v>
      </c>
      <c r="BL3" s="267" t="s">
        <v>8</v>
      </c>
      <c r="BM3" s="267" t="s">
        <v>9</v>
      </c>
      <c r="BN3" s="267" t="s">
        <v>176</v>
      </c>
      <c r="BO3" s="265" t="s">
        <v>7</v>
      </c>
      <c r="BP3" s="265" t="s">
        <v>8</v>
      </c>
      <c r="BQ3" s="265" t="s">
        <v>9</v>
      </c>
      <c r="BR3" s="265" t="s">
        <v>176</v>
      </c>
      <c r="BS3" s="265" t="s">
        <v>7</v>
      </c>
      <c r="BT3" s="265" t="s">
        <v>8</v>
      </c>
      <c r="BU3" s="265" t="s">
        <v>9</v>
      </c>
      <c r="BV3" s="265" t="s">
        <v>176</v>
      </c>
      <c r="BW3" s="265" t="s">
        <v>7</v>
      </c>
      <c r="BX3" s="265" t="s">
        <v>8</v>
      </c>
      <c r="BY3" s="265" t="s">
        <v>9</v>
      </c>
      <c r="BZ3" s="265" t="s">
        <v>176</v>
      </c>
      <c r="CA3" s="266" t="s">
        <v>7</v>
      </c>
      <c r="CB3" s="266" t="s">
        <v>8</v>
      </c>
      <c r="CC3" s="266" t="s">
        <v>9</v>
      </c>
      <c r="CD3" s="266" t="s">
        <v>176</v>
      </c>
      <c r="CE3" s="268" t="s">
        <v>7</v>
      </c>
      <c r="CF3" s="268" t="s">
        <v>8</v>
      </c>
      <c r="CG3" s="268" t="s">
        <v>9</v>
      </c>
      <c r="CH3" s="268" t="s">
        <v>176</v>
      </c>
      <c r="CI3" s="268" t="s">
        <v>7</v>
      </c>
      <c r="CJ3" s="268" t="s">
        <v>8</v>
      </c>
      <c r="CK3" s="268" t="s">
        <v>9</v>
      </c>
      <c r="CL3" s="268" t="s">
        <v>176</v>
      </c>
      <c r="CM3" s="268" t="s">
        <v>7</v>
      </c>
      <c r="CN3" s="268" t="s">
        <v>8</v>
      </c>
      <c r="CO3" s="268" t="s">
        <v>9</v>
      </c>
      <c r="CP3" s="268" t="s">
        <v>176</v>
      </c>
      <c r="CQ3" s="269" t="s">
        <v>7</v>
      </c>
      <c r="CR3" s="269" t="s">
        <v>8</v>
      </c>
      <c r="CS3" s="269" t="s">
        <v>9</v>
      </c>
      <c r="CT3" s="269" t="s">
        <v>176</v>
      </c>
      <c r="CU3" s="270" t="s">
        <v>7</v>
      </c>
      <c r="CV3" s="270" t="s">
        <v>8</v>
      </c>
      <c r="CW3" s="270" t="s">
        <v>9</v>
      </c>
      <c r="CX3" s="270" t="s">
        <v>176</v>
      </c>
      <c r="DA3" s="327" t="s">
        <v>192</v>
      </c>
      <c r="DB3" s="153">
        <v>653</v>
      </c>
      <c r="DC3" s="153">
        <v>665</v>
      </c>
      <c r="DD3" s="153">
        <v>484</v>
      </c>
      <c r="DE3" s="155"/>
      <c r="DF3" s="153">
        <v>887</v>
      </c>
      <c r="DG3" s="153">
        <v>893</v>
      </c>
      <c r="DH3" s="155"/>
      <c r="DI3" s="153">
        <v>100</v>
      </c>
      <c r="DJ3" s="153">
        <v>184</v>
      </c>
      <c r="DK3" s="155"/>
      <c r="DL3" s="153">
        <v>53</v>
      </c>
      <c r="DM3" s="153"/>
      <c r="DN3" s="153">
        <v>0</v>
      </c>
      <c r="DS3" s="616"/>
      <c r="DT3" s="317"/>
      <c r="DU3" s="616"/>
      <c r="DV3" s="603"/>
      <c r="DW3" s="314" t="s">
        <v>7</v>
      </c>
      <c r="DX3" s="314" t="s">
        <v>8</v>
      </c>
      <c r="DY3" s="314" t="s">
        <v>9</v>
      </c>
      <c r="DZ3" s="314" t="s">
        <v>7</v>
      </c>
      <c r="EA3" s="314" t="s">
        <v>8</v>
      </c>
      <c r="EB3" s="314" t="s">
        <v>9</v>
      </c>
      <c r="EC3" s="314" t="s">
        <v>7</v>
      </c>
      <c r="ED3" s="314" t="s">
        <v>8</v>
      </c>
      <c r="EE3" s="314" t="s">
        <v>9</v>
      </c>
      <c r="EF3" s="314" t="s">
        <v>7</v>
      </c>
      <c r="EG3" s="314" t="s">
        <v>8</v>
      </c>
      <c r="EH3" s="314" t="s">
        <v>9</v>
      </c>
      <c r="EI3" s="314" t="s">
        <v>7</v>
      </c>
      <c r="EJ3" s="314" t="s">
        <v>8</v>
      </c>
      <c r="EK3" s="314" t="s">
        <v>9</v>
      </c>
      <c r="EL3" s="314" t="s">
        <v>7</v>
      </c>
      <c r="EM3" s="314" t="s">
        <v>8</v>
      </c>
      <c r="EN3" s="314" t="s">
        <v>9</v>
      </c>
      <c r="EO3" s="314" t="s">
        <v>7</v>
      </c>
      <c r="EP3" s="314" t="s">
        <v>8</v>
      </c>
      <c r="EQ3" s="314" t="s">
        <v>9</v>
      </c>
      <c r="ER3" s="314" t="s">
        <v>7</v>
      </c>
      <c r="ES3" s="314" t="s">
        <v>8</v>
      </c>
      <c r="ET3" s="314" t="s">
        <v>9</v>
      </c>
      <c r="EU3" s="314" t="s">
        <v>7</v>
      </c>
      <c r="EV3" s="314" t="s">
        <v>8</v>
      </c>
      <c r="EW3" s="314" t="s">
        <v>9</v>
      </c>
      <c r="EX3" s="314" t="s">
        <v>7</v>
      </c>
      <c r="EY3" s="314" t="s">
        <v>8</v>
      </c>
      <c r="EZ3" s="314" t="s">
        <v>9</v>
      </c>
      <c r="FA3" s="314" t="s">
        <v>7</v>
      </c>
      <c r="FB3" s="314" t="s">
        <v>8</v>
      </c>
      <c r="FC3" s="314" t="s">
        <v>9</v>
      </c>
      <c r="FD3" s="314" t="s">
        <v>7</v>
      </c>
      <c r="FE3" s="314" t="s">
        <v>8</v>
      </c>
      <c r="FF3" s="314" t="s">
        <v>9</v>
      </c>
      <c r="FG3" s="314" t="s">
        <v>7</v>
      </c>
      <c r="FH3" s="314" t="s">
        <v>8</v>
      </c>
      <c r="FI3" s="314" t="s">
        <v>9</v>
      </c>
      <c r="FJ3" s="314" t="s">
        <v>7</v>
      </c>
      <c r="FK3" s="314" t="s">
        <v>8</v>
      </c>
      <c r="FL3" s="314" t="s">
        <v>9</v>
      </c>
      <c r="FM3" s="314" t="s">
        <v>7</v>
      </c>
      <c r="FN3" s="314" t="s">
        <v>8</v>
      </c>
      <c r="FO3" s="314" t="s">
        <v>9</v>
      </c>
      <c r="FP3" s="314" t="s">
        <v>7</v>
      </c>
      <c r="FQ3" s="314" t="s">
        <v>8</v>
      </c>
      <c r="FR3" s="314" t="s">
        <v>9</v>
      </c>
      <c r="FS3" s="314" t="s">
        <v>7</v>
      </c>
      <c r="FT3" s="314" t="s">
        <v>8</v>
      </c>
      <c r="FU3" s="314" t="s">
        <v>9</v>
      </c>
      <c r="FV3" s="314" t="s">
        <v>7</v>
      </c>
      <c r="FW3" s="314" t="s">
        <v>8</v>
      </c>
      <c r="FX3" s="314" t="s">
        <v>9</v>
      </c>
      <c r="FY3" s="314" t="s">
        <v>7</v>
      </c>
      <c r="FZ3" s="314" t="s">
        <v>8</v>
      </c>
      <c r="GA3" s="314" t="s">
        <v>9</v>
      </c>
      <c r="GB3" s="314" t="s">
        <v>7</v>
      </c>
      <c r="GC3" s="314" t="s">
        <v>8</v>
      </c>
      <c r="GD3" s="314" t="s">
        <v>9</v>
      </c>
      <c r="GE3" s="315" t="s">
        <v>7</v>
      </c>
      <c r="GF3" s="315" t="s">
        <v>8</v>
      </c>
      <c r="GG3" s="315" t="s">
        <v>9</v>
      </c>
      <c r="GH3" s="315" t="s">
        <v>7</v>
      </c>
      <c r="GI3" s="315" t="s">
        <v>8</v>
      </c>
      <c r="GJ3" s="315" t="s">
        <v>9</v>
      </c>
      <c r="GK3" s="315" t="s">
        <v>7</v>
      </c>
      <c r="GL3" s="315" t="s">
        <v>8</v>
      </c>
      <c r="GM3" s="315" t="s">
        <v>9</v>
      </c>
      <c r="GN3" s="315" t="s">
        <v>7</v>
      </c>
      <c r="GO3" s="315" t="s">
        <v>8</v>
      </c>
      <c r="GP3" s="315" t="s">
        <v>9</v>
      </c>
      <c r="GQ3" s="316" t="s">
        <v>7</v>
      </c>
      <c r="GR3" s="316" t="s">
        <v>8</v>
      </c>
      <c r="GS3" s="316" t="s">
        <v>9</v>
      </c>
      <c r="GU3" s="626"/>
      <c r="GV3" s="371" t="s">
        <v>7</v>
      </c>
      <c r="GW3" s="371" t="s">
        <v>8</v>
      </c>
      <c r="GX3" s="371" t="s">
        <v>9</v>
      </c>
      <c r="GY3" s="371" t="s">
        <v>7</v>
      </c>
      <c r="GZ3" s="371" t="s">
        <v>8</v>
      </c>
      <c r="HA3" s="371" t="s">
        <v>9</v>
      </c>
      <c r="HB3" s="371" t="s">
        <v>7</v>
      </c>
      <c r="HC3" s="371" t="s">
        <v>8</v>
      </c>
      <c r="HD3" s="371" t="s">
        <v>9</v>
      </c>
      <c r="HE3" s="371" t="s">
        <v>7</v>
      </c>
      <c r="HF3" s="371" t="s">
        <v>8</v>
      </c>
      <c r="HG3" s="371" t="s">
        <v>9</v>
      </c>
    </row>
    <row r="4" spans="1:215" x14ac:dyDescent="0.5">
      <c r="A4" s="310"/>
      <c r="B4" s="271" t="s">
        <v>227</v>
      </c>
      <c r="C4" s="265">
        <f>C5+C10</f>
        <v>0</v>
      </c>
      <c r="D4" s="265">
        <f t="shared" ref="D4:BO4" si="0">D5+D10</f>
        <v>0</v>
      </c>
      <c r="E4" s="265">
        <f t="shared" si="0"/>
        <v>0</v>
      </c>
      <c r="F4" s="265">
        <f t="shared" si="0"/>
        <v>0</v>
      </c>
      <c r="G4" s="265">
        <f t="shared" si="0"/>
        <v>617</v>
      </c>
      <c r="H4" s="265">
        <f t="shared" si="0"/>
        <v>596</v>
      </c>
      <c r="I4" s="265">
        <f t="shared" si="0"/>
        <v>1213</v>
      </c>
      <c r="J4" s="265">
        <f t="shared" si="0"/>
        <v>102</v>
      </c>
      <c r="K4" s="265">
        <f t="shared" si="0"/>
        <v>3667</v>
      </c>
      <c r="L4" s="265">
        <f t="shared" si="0"/>
        <v>3441</v>
      </c>
      <c r="M4" s="265">
        <f t="shared" si="0"/>
        <v>7108</v>
      </c>
      <c r="N4" s="265">
        <f t="shared" si="0"/>
        <v>662</v>
      </c>
      <c r="O4" s="265">
        <f t="shared" si="0"/>
        <v>3966</v>
      </c>
      <c r="P4" s="265">
        <f t="shared" si="0"/>
        <v>3609</v>
      </c>
      <c r="Q4" s="265">
        <f t="shared" si="0"/>
        <v>7575</v>
      </c>
      <c r="R4" s="265">
        <f t="shared" si="0"/>
        <v>659</v>
      </c>
      <c r="S4" s="265">
        <f t="shared" si="0"/>
        <v>8250</v>
      </c>
      <c r="T4" s="265">
        <f t="shared" si="0"/>
        <v>7646</v>
      </c>
      <c r="U4" s="265">
        <f t="shared" si="0"/>
        <v>15896</v>
      </c>
      <c r="V4" s="265">
        <f t="shared" si="0"/>
        <v>1423</v>
      </c>
      <c r="W4" s="265">
        <f t="shared" si="0"/>
        <v>4057</v>
      </c>
      <c r="X4" s="265">
        <f t="shared" si="0"/>
        <v>3893</v>
      </c>
      <c r="Y4" s="265">
        <f t="shared" si="0"/>
        <v>7950</v>
      </c>
      <c r="Z4" s="265">
        <f t="shared" si="0"/>
        <v>714</v>
      </c>
      <c r="AA4" s="265">
        <f t="shared" si="0"/>
        <v>4263</v>
      </c>
      <c r="AB4" s="265">
        <f t="shared" si="0"/>
        <v>4035</v>
      </c>
      <c r="AC4" s="265">
        <f t="shared" si="0"/>
        <v>8298</v>
      </c>
      <c r="AD4" s="265">
        <f t="shared" si="0"/>
        <v>709</v>
      </c>
      <c r="AE4" s="265">
        <f t="shared" si="0"/>
        <v>4629</v>
      </c>
      <c r="AF4" s="265">
        <f t="shared" si="0"/>
        <v>4444</v>
      </c>
      <c r="AG4" s="265">
        <f t="shared" si="0"/>
        <v>9073</v>
      </c>
      <c r="AH4" s="265">
        <f t="shared" si="0"/>
        <v>735</v>
      </c>
      <c r="AI4" s="265">
        <f t="shared" si="0"/>
        <v>4617</v>
      </c>
      <c r="AJ4" s="265">
        <f t="shared" si="0"/>
        <v>4411</v>
      </c>
      <c r="AK4" s="265">
        <f t="shared" si="0"/>
        <v>9028</v>
      </c>
      <c r="AL4" s="265">
        <f t="shared" si="0"/>
        <v>735</v>
      </c>
      <c r="AM4" s="265">
        <f t="shared" si="0"/>
        <v>4416</v>
      </c>
      <c r="AN4" s="265">
        <f t="shared" si="0"/>
        <v>4175</v>
      </c>
      <c r="AO4" s="265">
        <f t="shared" si="0"/>
        <v>8591</v>
      </c>
      <c r="AP4" s="265">
        <f t="shared" si="0"/>
        <v>710</v>
      </c>
      <c r="AQ4" s="265">
        <f t="shared" si="0"/>
        <v>4492</v>
      </c>
      <c r="AR4" s="265">
        <f t="shared" si="0"/>
        <v>4279</v>
      </c>
      <c r="AS4" s="265">
        <f t="shared" si="0"/>
        <v>8771</v>
      </c>
      <c r="AT4" s="265">
        <f t="shared" si="0"/>
        <v>717</v>
      </c>
      <c r="AU4" s="265">
        <f t="shared" si="0"/>
        <v>26474</v>
      </c>
      <c r="AV4" s="265">
        <f t="shared" si="0"/>
        <v>25237</v>
      </c>
      <c r="AW4" s="265">
        <f t="shared" si="0"/>
        <v>51711</v>
      </c>
      <c r="AX4" s="265">
        <f t="shared" si="0"/>
        <v>4320</v>
      </c>
      <c r="AY4" s="265">
        <f t="shared" si="0"/>
        <v>4021</v>
      </c>
      <c r="AZ4" s="265">
        <f t="shared" si="0"/>
        <v>3944</v>
      </c>
      <c r="BA4" s="265">
        <f t="shared" si="0"/>
        <v>7965</v>
      </c>
      <c r="BB4" s="265">
        <f t="shared" si="0"/>
        <v>322</v>
      </c>
      <c r="BC4" s="265">
        <f t="shared" si="0"/>
        <v>3955</v>
      </c>
      <c r="BD4" s="265">
        <f t="shared" si="0"/>
        <v>4044</v>
      </c>
      <c r="BE4" s="265">
        <f t="shared" si="0"/>
        <v>7999</v>
      </c>
      <c r="BF4" s="265">
        <f t="shared" si="0"/>
        <v>318</v>
      </c>
      <c r="BG4" s="265">
        <f t="shared" si="0"/>
        <v>3812</v>
      </c>
      <c r="BH4" s="265">
        <f t="shared" si="0"/>
        <v>3990</v>
      </c>
      <c r="BI4" s="265">
        <f t="shared" si="0"/>
        <v>7802</v>
      </c>
      <c r="BJ4" s="265">
        <f t="shared" si="0"/>
        <v>302</v>
      </c>
      <c r="BK4" s="265">
        <f t="shared" si="0"/>
        <v>11788</v>
      </c>
      <c r="BL4" s="265">
        <f t="shared" si="0"/>
        <v>11978</v>
      </c>
      <c r="BM4" s="265">
        <f t="shared" si="0"/>
        <v>23766</v>
      </c>
      <c r="BN4" s="265">
        <f t="shared" si="0"/>
        <v>942</v>
      </c>
      <c r="BO4" s="265">
        <f t="shared" si="0"/>
        <v>2107</v>
      </c>
      <c r="BP4" s="265">
        <f t="shared" ref="BP4:CX4" si="1">BP5+BP10</f>
        <v>3179</v>
      </c>
      <c r="BQ4" s="265">
        <f t="shared" si="1"/>
        <v>5286</v>
      </c>
      <c r="BR4" s="265">
        <f t="shared" si="1"/>
        <v>162</v>
      </c>
      <c r="BS4" s="265">
        <f t="shared" si="1"/>
        <v>1983</v>
      </c>
      <c r="BT4" s="265">
        <f t="shared" si="1"/>
        <v>3051</v>
      </c>
      <c r="BU4" s="265">
        <f t="shared" si="1"/>
        <v>5034</v>
      </c>
      <c r="BV4" s="265">
        <f t="shared" si="1"/>
        <v>160</v>
      </c>
      <c r="BW4" s="265">
        <f t="shared" si="1"/>
        <v>1807</v>
      </c>
      <c r="BX4" s="265">
        <f t="shared" si="1"/>
        <v>2767</v>
      </c>
      <c r="BY4" s="265">
        <f t="shared" si="1"/>
        <v>4574</v>
      </c>
      <c r="BZ4" s="265">
        <f t="shared" si="1"/>
        <v>159</v>
      </c>
      <c r="CA4" s="265">
        <f t="shared" si="1"/>
        <v>5897</v>
      </c>
      <c r="CB4" s="265">
        <f t="shared" si="1"/>
        <v>8997</v>
      </c>
      <c r="CC4" s="265">
        <f t="shared" si="1"/>
        <v>14894</v>
      </c>
      <c r="CD4" s="265">
        <f t="shared" si="1"/>
        <v>481</v>
      </c>
      <c r="CE4" s="265">
        <f t="shared" si="1"/>
        <v>5</v>
      </c>
      <c r="CF4" s="265">
        <f t="shared" si="1"/>
        <v>17</v>
      </c>
      <c r="CG4" s="265">
        <f t="shared" si="1"/>
        <v>22</v>
      </c>
      <c r="CH4" s="265">
        <f t="shared" si="1"/>
        <v>1</v>
      </c>
      <c r="CI4" s="265">
        <f t="shared" si="1"/>
        <v>13</v>
      </c>
      <c r="CJ4" s="265">
        <f t="shared" si="1"/>
        <v>22</v>
      </c>
      <c r="CK4" s="265">
        <f t="shared" si="1"/>
        <v>35</v>
      </c>
      <c r="CL4" s="265">
        <f t="shared" si="1"/>
        <v>1</v>
      </c>
      <c r="CM4" s="265">
        <f t="shared" si="1"/>
        <v>12</v>
      </c>
      <c r="CN4" s="265">
        <f t="shared" si="1"/>
        <v>27</v>
      </c>
      <c r="CO4" s="265">
        <f t="shared" si="1"/>
        <v>39</v>
      </c>
      <c r="CP4" s="265">
        <f t="shared" si="1"/>
        <v>1</v>
      </c>
      <c r="CQ4" s="265">
        <f t="shared" si="1"/>
        <v>5927</v>
      </c>
      <c r="CR4" s="265">
        <f t="shared" si="1"/>
        <v>9063</v>
      </c>
      <c r="CS4" s="265">
        <f t="shared" si="1"/>
        <v>14990</v>
      </c>
      <c r="CT4" s="265">
        <f t="shared" si="1"/>
        <v>484</v>
      </c>
      <c r="CU4" s="265">
        <f t="shared" si="1"/>
        <v>52439</v>
      </c>
      <c r="CV4" s="265">
        <f t="shared" si="1"/>
        <v>53924</v>
      </c>
      <c r="CW4" s="265">
        <f t="shared" si="1"/>
        <v>106363</v>
      </c>
      <c r="CX4" s="265">
        <f t="shared" si="1"/>
        <v>7169</v>
      </c>
      <c r="DA4" s="327"/>
      <c r="DB4" s="153"/>
      <c r="DC4" s="153"/>
      <c r="DD4" s="153"/>
      <c r="DE4" s="155"/>
      <c r="DF4" s="153"/>
      <c r="DG4" s="153"/>
      <c r="DH4" s="155"/>
      <c r="DI4" s="153"/>
      <c r="DJ4" s="153"/>
      <c r="DK4" s="155"/>
      <c r="DL4" s="153"/>
      <c r="DM4" s="153"/>
      <c r="DN4" s="153"/>
      <c r="DS4" s="47">
        <v>1</v>
      </c>
      <c r="DT4" s="329" t="s">
        <v>227</v>
      </c>
      <c r="DU4" s="330"/>
      <c r="DV4" s="331" t="s">
        <v>227</v>
      </c>
      <c r="DW4" s="314">
        <f t="shared" ref="DW4:FB4" si="2">DW5+DW10</f>
        <v>0</v>
      </c>
      <c r="DX4" s="314">
        <f t="shared" si="2"/>
        <v>0</v>
      </c>
      <c r="DY4" s="314">
        <f t="shared" si="2"/>
        <v>0</v>
      </c>
      <c r="DZ4" s="314">
        <f t="shared" si="2"/>
        <v>617</v>
      </c>
      <c r="EA4" s="314">
        <f t="shared" si="2"/>
        <v>596</v>
      </c>
      <c r="EB4" s="314">
        <f t="shared" si="2"/>
        <v>1213</v>
      </c>
      <c r="EC4" s="314">
        <f t="shared" si="2"/>
        <v>3667</v>
      </c>
      <c r="ED4" s="314">
        <f t="shared" si="2"/>
        <v>3441</v>
      </c>
      <c r="EE4" s="314">
        <f t="shared" si="2"/>
        <v>7108</v>
      </c>
      <c r="EF4" s="314">
        <f t="shared" si="2"/>
        <v>3966</v>
      </c>
      <c r="EG4" s="314">
        <f t="shared" si="2"/>
        <v>3609</v>
      </c>
      <c r="EH4" s="314">
        <f t="shared" si="2"/>
        <v>7575</v>
      </c>
      <c r="EI4" s="314">
        <f t="shared" si="2"/>
        <v>8250</v>
      </c>
      <c r="EJ4" s="314">
        <f t="shared" si="2"/>
        <v>7646</v>
      </c>
      <c r="EK4" s="314">
        <f t="shared" si="2"/>
        <v>15896</v>
      </c>
      <c r="EL4" s="314">
        <f t="shared" si="2"/>
        <v>4057</v>
      </c>
      <c r="EM4" s="314">
        <f t="shared" si="2"/>
        <v>3893</v>
      </c>
      <c r="EN4" s="314">
        <f t="shared" si="2"/>
        <v>7950</v>
      </c>
      <c r="EO4" s="314">
        <f t="shared" si="2"/>
        <v>4263</v>
      </c>
      <c r="EP4" s="314">
        <f t="shared" si="2"/>
        <v>4035</v>
      </c>
      <c r="EQ4" s="314">
        <f t="shared" si="2"/>
        <v>8298</v>
      </c>
      <c r="ER4" s="314">
        <f t="shared" si="2"/>
        <v>4629</v>
      </c>
      <c r="ES4" s="314">
        <f t="shared" si="2"/>
        <v>4444</v>
      </c>
      <c r="ET4" s="314">
        <f t="shared" si="2"/>
        <v>9073</v>
      </c>
      <c r="EU4" s="314">
        <f t="shared" si="2"/>
        <v>4617</v>
      </c>
      <c r="EV4" s="314">
        <f t="shared" si="2"/>
        <v>4411</v>
      </c>
      <c r="EW4" s="314">
        <f t="shared" si="2"/>
        <v>9028</v>
      </c>
      <c r="EX4" s="314">
        <f t="shared" si="2"/>
        <v>4416</v>
      </c>
      <c r="EY4" s="314">
        <f t="shared" si="2"/>
        <v>4175</v>
      </c>
      <c r="EZ4" s="314">
        <f t="shared" si="2"/>
        <v>8591</v>
      </c>
      <c r="FA4" s="314">
        <f t="shared" si="2"/>
        <v>4492</v>
      </c>
      <c r="FB4" s="314">
        <f t="shared" si="2"/>
        <v>4279</v>
      </c>
      <c r="FC4" s="314">
        <f t="shared" ref="FC4:GH4" si="3">FC5+FC10</f>
        <v>8771</v>
      </c>
      <c r="FD4" s="314">
        <f t="shared" si="3"/>
        <v>26474</v>
      </c>
      <c r="FE4" s="314">
        <f t="shared" si="3"/>
        <v>25237</v>
      </c>
      <c r="FF4" s="314">
        <f t="shared" si="3"/>
        <v>51711</v>
      </c>
      <c r="FG4" s="314">
        <f t="shared" si="3"/>
        <v>4021</v>
      </c>
      <c r="FH4" s="314">
        <f t="shared" si="3"/>
        <v>3944</v>
      </c>
      <c r="FI4" s="314">
        <f t="shared" si="3"/>
        <v>7965</v>
      </c>
      <c r="FJ4" s="314">
        <f t="shared" si="3"/>
        <v>3955</v>
      </c>
      <c r="FK4" s="314">
        <f t="shared" si="3"/>
        <v>4044</v>
      </c>
      <c r="FL4" s="314">
        <f t="shared" si="3"/>
        <v>7999</v>
      </c>
      <c r="FM4" s="314">
        <f t="shared" si="3"/>
        <v>3812</v>
      </c>
      <c r="FN4" s="314">
        <f t="shared" si="3"/>
        <v>3990</v>
      </c>
      <c r="FO4" s="314">
        <f t="shared" si="3"/>
        <v>7802</v>
      </c>
      <c r="FP4" s="314">
        <f t="shared" si="3"/>
        <v>11788</v>
      </c>
      <c r="FQ4" s="314">
        <f t="shared" si="3"/>
        <v>11978</v>
      </c>
      <c r="FR4" s="314">
        <f t="shared" si="3"/>
        <v>23766</v>
      </c>
      <c r="FS4" s="314">
        <f t="shared" si="3"/>
        <v>2107</v>
      </c>
      <c r="FT4" s="314">
        <f t="shared" si="3"/>
        <v>3179</v>
      </c>
      <c r="FU4" s="314">
        <f t="shared" si="3"/>
        <v>5286</v>
      </c>
      <c r="FV4" s="314">
        <f t="shared" si="3"/>
        <v>1983</v>
      </c>
      <c r="FW4" s="314">
        <f t="shared" si="3"/>
        <v>3051</v>
      </c>
      <c r="FX4" s="314">
        <f t="shared" si="3"/>
        <v>5034</v>
      </c>
      <c r="FY4" s="314">
        <f t="shared" si="3"/>
        <v>1807</v>
      </c>
      <c r="FZ4" s="314">
        <f t="shared" si="3"/>
        <v>2767</v>
      </c>
      <c r="GA4" s="314">
        <f t="shared" si="3"/>
        <v>4574</v>
      </c>
      <c r="GB4" s="314">
        <f t="shared" si="3"/>
        <v>5897</v>
      </c>
      <c r="GC4" s="314">
        <f t="shared" si="3"/>
        <v>8997</v>
      </c>
      <c r="GD4" s="314">
        <f t="shared" si="3"/>
        <v>14894</v>
      </c>
      <c r="GE4" s="314">
        <f t="shared" si="3"/>
        <v>5</v>
      </c>
      <c r="GF4" s="314">
        <f t="shared" si="3"/>
        <v>17</v>
      </c>
      <c r="GG4" s="314">
        <f t="shared" si="3"/>
        <v>22</v>
      </c>
      <c r="GH4" s="314">
        <f t="shared" si="3"/>
        <v>13</v>
      </c>
      <c r="GI4" s="314">
        <f t="shared" ref="GI4:GS4" si="4">GI5+GI10</f>
        <v>22</v>
      </c>
      <c r="GJ4" s="314">
        <f t="shared" si="4"/>
        <v>35</v>
      </c>
      <c r="GK4" s="314">
        <f t="shared" si="4"/>
        <v>12</v>
      </c>
      <c r="GL4" s="314">
        <f t="shared" si="4"/>
        <v>27</v>
      </c>
      <c r="GM4" s="314">
        <f t="shared" si="4"/>
        <v>39</v>
      </c>
      <c r="GN4" s="314">
        <f t="shared" si="4"/>
        <v>5927</v>
      </c>
      <c r="GO4" s="314">
        <f t="shared" si="4"/>
        <v>9063</v>
      </c>
      <c r="GP4" s="314">
        <f t="shared" si="4"/>
        <v>14990</v>
      </c>
      <c r="GQ4" s="314">
        <f t="shared" si="4"/>
        <v>52439</v>
      </c>
      <c r="GR4" s="314">
        <f t="shared" si="4"/>
        <v>53924</v>
      </c>
      <c r="GS4" s="314">
        <f t="shared" si="4"/>
        <v>106363</v>
      </c>
      <c r="GU4" s="372" t="s">
        <v>227</v>
      </c>
      <c r="GV4" s="371">
        <f t="shared" ref="GV4:HG4" si="5">GV5+GV10</f>
        <v>2112</v>
      </c>
      <c r="GW4" s="371">
        <f t="shared" si="5"/>
        <v>3196</v>
      </c>
      <c r="GX4" s="371">
        <f t="shared" si="5"/>
        <v>5308</v>
      </c>
      <c r="GY4" s="371">
        <f t="shared" si="5"/>
        <v>1996</v>
      </c>
      <c r="GZ4" s="371">
        <f t="shared" si="5"/>
        <v>3073</v>
      </c>
      <c r="HA4" s="371">
        <f t="shared" si="5"/>
        <v>5069</v>
      </c>
      <c r="HB4" s="371">
        <f t="shared" si="5"/>
        <v>1819</v>
      </c>
      <c r="HC4" s="371">
        <f t="shared" si="5"/>
        <v>2794</v>
      </c>
      <c r="HD4" s="371">
        <f t="shared" si="5"/>
        <v>4613</v>
      </c>
      <c r="HE4" s="371">
        <f t="shared" si="5"/>
        <v>5927</v>
      </c>
      <c r="HF4" s="371">
        <f t="shared" si="5"/>
        <v>9063</v>
      </c>
      <c r="HG4" s="371">
        <f t="shared" si="5"/>
        <v>14990</v>
      </c>
    </row>
    <row r="5" spans="1:215" x14ac:dyDescent="0.5">
      <c r="A5" s="271"/>
      <c r="B5" s="308" t="s">
        <v>102</v>
      </c>
      <c r="C5" s="272">
        <f>C6+C7+C8+C9</f>
        <v>0</v>
      </c>
      <c r="D5" s="272">
        <f t="shared" ref="D5:BO5" si="6">D6+D7+D8+D9</f>
        <v>0</v>
      </c>
      <c r="E5" s="272">
        <f t="shared" si="6"/>
        <v>0</v>
      </c>
      <c r="F5" s="272">
        <f t="shared" si="6"/>
        <v>0</v>
      </c>
      <c r="G5" s="272">
        <f t="shared" si="6"/>
        <v>199</v>
      </c>
      <c r="H5" s="272">
        <f t="shared" si="6"/>
        <v>190</v>
      </c>
      <c r="I5" s="272">
        <f t="shared" si="6"/>
        <v>389</v>
      </c>
      <c r="J5" s="272">
        <f t="shared" si="6"/>
        <v>57</v>
      </c>
      <c r="K5" s="272">
        <f t="shared" si="6"/>
        <v>2983</v>
      </c>
      <c r="L5" s="272">
        <f t="shared" si="6"/>
        <v>2838</v>
      </c>
      <c r="M5" s="272">
        <f t="shared" si="6"/>
        <v>5821</v>
      </c>
      <c r="N5" s="272">
        <f t="shared" si="6"/>
        <v>609</v>
      </c>
      <c r="O5" s="272">
        <f t="shared" si="6"/>
        <v>3297</v>
      </c>
      <c r="P5" s="272">
        <f t="shared" si="6"/>
        <v>3008</v>
      </c>
      <c r="Q5" s="272">
        <f t="shared" si="6"/>
        <v>6305</v>
      </c>
      <c r="R5" s="272">
        <f t="shared" si="6"/>
        <v>607</v>
      </c>
      <c r="S5" s="272">
        <f>S6+S7+S8+S9</f>
        <v>6479</v>
      </c>
      <c r="T5" s="272">
        <f t="shared" si="6"/>
        <v>6036</v>
      </c>
      <c r="U5" s="272">
        <f t="shared" si="6"/>
        <v>12515</v>
      </c>
      <c r="V5" s="272">
        <f t="shared" si="6"/>
        <v>1273</v>
      </c>
      <c r="W5" s="272">
        <f t="shared" si="6"/>
        <v>3522</v>
      </c>
      <c r="X5" s="272">
        <f t="shared" si="6"/>
        <v>3340</v>
      </c>
      <c r="Y5" s="272">
        <f t="shared" si="6"/>
        <v>6862</v>
      </c>
      <c r="Z5" s="272">
        <f t="shared" si="6"/>
        <v>675</v>
      </c>
      <c r="AA5" s="272">
        <f t="shared" si="6"/>
        <v>3738</v>
      </c>
      <c r="AB5" s="272">
        <f t="shared" si="6"/>
        <v>3531</v>
      </c>
      <c r="AC5" s="272">
        <f t="shared" si="6"/>
        <v>7269</v>
      </c>
      <c r="AD5" s="272">
        <f t="shared" si="6"/>
        <v>670</v>
      </c>
      <c r="AE5" s="272">
        <f t="shared" si="6"/>
        <v>4093</v>
      </c>
      <c r="AF5" s="272">
        <f t="shared" si="6"/>
        <v>3865</v>
      </c>
      <c r="AG5" s="272">
        <f t="shared" si="6"/>
        <v>7958</v>
      </c>
      <c r="AH5" s="272">
        <f t="shared" si="6"/>
        <v>695</v>
      </c>
      <c r="AI5" s="272">
        <f t="shared" si="6"/>
        <v>4061</v>
      </c>
      <c r="AJ5" s="272">
        <f t="shared" si="6"/>
        <v>3882</v>
      </c>
      <c r="AK5" s="272">
        <f t="shared" si="6"/>
        <v>7943</v>
      </c>
      <c r="AL5" s="272">
        <f t="shared" si="6"/>
        <v>696</v>
      </c>
      <c r="AM5" s="272">
        <f t="shared" si="6"/>
        <v>3936</v>
      </c>
      <c r="AN5" s="272">
        <f t="shared" si="6"/>
        <v>3668</v>
      </c>
      <c r="AO5" s="272">
        <f t="shared" si="6"/>
        <v>7604</v>
      </c>
      <c r="AP5" s="272">
        <f t="shared" si="6"/>
        <v>670</v>
      </c>
      <c r="AQ5" s="272">
        <f t="shared" si="6"/>
        <v>3987</v>
      </c>
      <c r="AR5" s="272">
        <f t="shared" si="6"/>
        <v>3754</v>
      </c>
      <c r="AS5" s="272">
        <f t="shared" si="6"/>
        <v>7741</v>
      </c>
      <c r="AT5" s="272">
        <f t="shared" si="6"/>
        <v>677</v>
      </c>
      <c r="AU5" s="272">
        <f>AU6+AU7+AU8+AU9</f>
        <v>23337</v>
      </c>
      <c r="AV5" s="272">
        <f t="shared" si="6"/>
        <v>22040</v>
      </c>
      <c r="AW5" s="272">
        <f t="shared" si="6"/>
        <v>45377</v>
      </c>
      <c r="AX5" s="272">
        <f>AX6+AX7+AX8+AX9</f>
        <v>4083</v>
      </c>
      <c r="AY5" s="272">
        <f t="shared" si="6"/>
        <v>3862</v>
      </c>
      <c r="AZ5" s="272">
        <f t="shared" si="6"/>
        <v>3805</v>
      </c>
      <c r="BA5" s="272">
        <f t="shared" si="6"/>
        <v>7667</v>
      </c>
      <c r="BB5" s="272">
        <f t="shared" si="6"/>
        <v>309</v>
      </c>
      <c r="BC5" s="272">
        <f t="shared" si="6"/>
        <v>3797</v>
      </c>
      <c r="BD5" s="272">
        <f t="shared" si="6"/>
        <v>3865</v>
      </c>
      <c r="BE5" s="272">
        <f t="shared" si="6"/>
        <v>7662</v>
      </c>
      <c r="BF5" s="272">
        <f t="shared" si="6"/>
        <v>305</v>
      </c>
      <c r="BG5" s="272">
        <f t="shared" si="6"/>
        <v>3639</v>
      </c>
      <c r="BH5" s="272">
        <f t="shared" si="6"/>
        <v>3829</v>
      </c>
      <c r="BI5" s="272">
        <f t="shared" si="6"/>
        <v>7468</v>
      </c>
      <c r="BJ5" s="272">
        <f t="shared" si="6"/>
        <v>289</v>
      </c>
      <c r="BK5" s="272">
        <f t="shared" si="6"/>
        <v>11298</v>
      </c>
      <c r="BL5" s="272">
        <f t="shared" si="6"/>
        <v>11499</v>
      </c>
      <c r="BM5" s="272">
        <f t="shared" si="6"/>
        <v>22797</v>
      </c>
      <c r="BN5" s="272">
        <f t="shared" si="6"/>
        <v>903</v>
      </c>
      <c r="BO5" s="272">
        <f t="shared" si="6"/>
        <v>2033</v>
      </c>
      <c r="BP5" s="272">
        <f t="shared" ref="BP5:CX5" si="7">BP6+BP7+BP8+BP9</f>
        <v>3118</v>
      </c>
      <c r="BQ5" s="272">
        <f t="shared" si="7"/>
        <v>5151</v>
      </c>
      <c r="BR5" s="272">
        <f t="shared" si="7"/>
        <v>157</v>
      </c>
      <c r="BS5" s="272">
        <f t="shared" si="7"/>
        <v>1915</v>
      </c>
      <c r="BT5" s="272">
        <f t="shared" si="7"/>
        <v>2995</v>
      </c>
      <c r="BU5" s="272">
        <f t="shared" si="7"/>
        <v>4910</v>
      </c>
      <c r="BV5" s="272">
        <f t="shared" si="7"/>
        <v>155</v>
      </c>
      <c r="BW5" s="272">
        <f t="shared" si="7"/>
        <v>1726</v>
      </c>
      <c r="BX5" s="272">
        <f t="shared" si="7"/>
        <v>2704</v>
      </c>
      <c r="BY5" s="272">
        <f t="shared" si="7"/>
        <v>4430</v>
      </c>
      <c r="BZ5" s="272">
        <f t="shared" si="7"/>
        <v>154</v>
      </c>
      <c r="CA5" s="272">
        <f t="shared" si="7"/>
        <v>5674</v>
      </c>
      <c r="CB5" s="272">
        <f t="shared" si="7"/>
        <v>8817</v>
      </c>
      <c r="CC5" s="272">
        <f t="shared" si="7"/>
        <v>14491</v>
      </c>
      <c r="CD5" s="272">
        <f t="shared" si="7"/>
        <v>466</v>
      </c>
      <c r="CE5" s="272">
        <f t="shared" si="7"/>
        <v>5</v>
      </c>
      <c r="CF5" s="272">
        <f t="shared" si="7"/>
        <v>17</v>
      </c>
      <c r="CG5" s="272">
        <f t="shared" si="7"/>
        <v>22</v>
      </c>
      <c r="CH5" s="272">
        <f t="shared" si="7"/>
        <v>1</v>
      </c>
      <c r="CI5" s="272">
        <f t="shared" si="7"/>
        <v>13</v>
      </c>
      <c r="CJ5" s="272">
        <f t="shared" si="7"/>
        <v>22</v>
      </c>
      <c r="CK5" s="272">
        <f t="shared" si="7"/>
        <v>35</v>
      </c>
      <c r="CL5" s="272">
        <f t="shared" si="7"/>
        <v>1</v>
      </c>
      <c r="CM5" s="272">
        <f t="shared" si="7"/>
        <v>12</v>
      </c>
      <c r="CN5" s="272">
        <f t="shared" si="7"/>
        <v>27</v>
      </c>
      <c r="CO5" s="272">
        <f t="shared" si="7"/>
        <v>39</v>
      </c>
      <c r="CP5" s="272">
        <f t="shared" si="7"/>
        <v>1</v>
      </c>
      <c r="CQ5" s="272">
        <f>CQ6+CQ7+CQ8+CQ9</f>
        <v>5704</v>
      </c>
      <c r="CR5" s="272">
        <f t="shared" si="7"/>
        <v>8883</v>
      </c>
      <c r="CS5" s="272">
        <f t="shared" si="7"/>
        <v>14587</v>
      </c>
      <c r="CT5" s="272">
        <f t="shared" si="7"/>
        <v>469</v>
      </c>
      <c r="CU5" s="272">
        <f t="shared" si="7"/>
        <v>46818</v>
      </c>
      <c r="CV5" s="272">
        <f t="shared" si="7"/>
        <v>48458</v>
      </c>
      <c r="CW5" s="282">
        <f>CW6+CW7+CW8+CW9</f>
        <v>95276</v>
      </c>
      <c r="CX5" s="272">
        <f t="shared" si="7"/>
        <v>6728</v>
      </c>
      <c r="DA5" s="327"/>
      <c r="DB5" s="153"/>
      <c r="DC5" s="153"/>
      <c r="DD5" s="153"/>
      <c r="DE5" s="155"/>
      <c r="DF5" s="153"/>
      <c r="DG5" s="153"/>
      <c r="DH5" s="155"/>
      <c r="DI5" s="153"/>
      <c r="DJ5" s="153"/>
      <c r="DK5" s="155"/>
      <c r="DL5" s="153"/>
      <c r="DM5" s="153"/>
      <c r="DN5" s="153"/>
      <c r="DS5" s="47"/>
      <c r="DT5" s="329" t="s">
        <v>282</v>
      </c>
      <c r="DU5" s="318"/>
      <c r="DV5" s="332" t="s">
        <v>102</v>
      </c>
      <c r="DW5" s="314">
        <f t="shared" ref="DW5:FB5" si="8">DW6+DW7+DW8+DW9</f>
        <v>0</v>
      </c>
      <c r="DX5" s="314">
        <f t="shared" si="8"/>
        <v>0</v>
      </c>
      <c r="DY5" s="314">
        <f t="shared" si="8"/>
        <v>0</v>
      </c>
      <c r="DZ5" s="314">
        <f t="shared" si="8"/>
        <v>199</v>
      </c>
      <c r="EA5" s="314">
        <f t="shared" si="8"/>
        <v>190</v>
      </c>
      <c r="EB5" s="314">
        <f t="shared" si="8"/>
        <v>389</v>
      </c>
      <c r="EC5" s="314">
        <f t="shared" si="8"/>
        <v>2983</v>
      </c>
      <c r="ED5" s="314">
        <f t="shared" si="8"/>
        <v>2838</v>
      </c>
      <c r="EE5" s="314">
        <f t="shared" si="8"/>
        <v>5821</v>
      </c>
      <c r="EF5" s="314">
        <f t="shared" si="8"/>
        <v>3297</v>
      </c>
      <c r="EG5" s="314">
        <f t="shared" si="8"/>
        <v>3008</v>
      </c>
      <c r="EH5" s="314">
        <f t="shared" si="8"/>
        <v>6305</v>
      </c>
      <c r="EI5" s="314">
        <f t="shared" si="8"/>
        <v>6479</v>
      </c>
      <c r="EJ5" s="314">
        <f t="shared" si="8"/>
        <v>6036</v>
      </c>
      <c r="EK5" s="314">
        <f t="shared" si="8"/>
        <v>12515</v>
      </c>
      <c r="EL5" s="314">
        <f t="shared" si="8"/>
        <v>3522</v>
      </c>
      <c r="EM5" s="314">
        <f t="shared" si="8"/>
        <v>3340</v>
      </c>
      <c r="EN5" s="314">
        <f t="shared" si="8"/>
        <v>6862</v>
      </c>
      <c r="EO5" s="314">
        <f t="shared" si="8"/>
        <v>3738</v>
      </c>
      <c r="EP5" s="314">
        <f t="shared" si="8"/>
        <v>3531</v>
      </c>
      <c r="EQ5" s="314">
        <f t="shared" si="8"/>
        <v>7269</v>
      </c>
      <c r="ER5" s="314">
        <f t="shared" si="8"/>
        <v>4093</v>
      </c>
      <c r="ES5" s="314">
        <f t="shared" si="8"/>
        <v>3865</v>
      </c>
      <c r="ET5" s="314">
        <f t="shared" si="8"/>
        <v>7958</v>
      </c>
      <c r="EU5" s="314">
        <f t="shared" si="8"/>
        <v>4061</v>
      </c>
      <c r="EV5" s="314">
        <f t="shared" si="8"/>
        <v>3882</v>
      </c>
      <c r="EW5" s="314">
        <f t="shared" si="8"/>
        <v>7943</v>
      </c>
      <c r="EX5" s="314">
        <f t="shared" si="8"/>
        <v>3936</v>
      </c>
      <c r="EY5" s="314">
        <f t="shared" si="8"/>
        <v>3668</v>
      </c>
      <c r="EZ5" s="314">
        <f t="shared" si="8"/>
        <v>7604</v>
      </c>
      <c r="FA5" s="314">
        <f t="shared" si="8"/>
        <v>3987</v>
      </c>
      <c r="FB5" s="314">
        <f t="shared" si="8"/>
        <v>3754</v>
      </c>
      <c r="FC5" s="314">
        <f t="shared" ref="FC5:GH5" si="9">FC6+FC7+FC8+FC9</f>
        <v>7741</v>
      </c>
      <c r="FD5" s="314">
        <f t="shared" si="9"/>
        <v>23337</v>
      </c>
      <c r="FE5" s="314">
        <f t="shared" si="9"/>
        <v>22040</v>
      </c>
      <c r="FF5" s="314">
        <f t="shared" si="9"/>
        <v>45377</v>
      </c>
      <c r="FG5" s="314">
        <f t="shared" si="9"/>
        <v>3862</v>
      </c>
      <c r="FH5" s="314">
        <f t="shared" si="9"/>
        <v>3805</v>
      </c>
      <c r="FI5" s="314">
        <f t="shared" si="9"/>
        <v>7667</v>
      </c>
      <c r="FJ5" s="314">
        <f t="shared" si="9"/>
        <v>3797</v>
      </c>
      <c r="FK5" s="314">
        <f t="shared" si="9"/>
        <v>3865</v>
      </c>
      <c r="FL5" s="314">
        <f t="shared" si="9"/>
        <v>7662</v>
      </c>
      <c r="FM5" s="314">
        <f t="shared" si="9"/>
        <v>3639</v>
      </c>
      <c r="FN5" s="314">
        <f t="shared" si="9"/>
        <v>3829</v>
      </c>
      <c r="FO5" s="314">
        <f t="shared" si="9"/>
        <v>7468</v>
      </c>
      <c r="FP5" s="314">
        <f t="shared" si="9"/>
        <v>11298</v>
      </c>
      <c r="FQ5" s="314">
        <f t="shared" si="9"/>
        <v>11499</v>
      </c>
      <c r="FR5" s="314">
        <f t="shared" si="9"/>
        <v>22797</v>
      </c>
      <c r="FS5" s="314">
        <f t="shared" si="9"/>
        <v>2033</v>
      </c>
      <c r="FT5" s="314">
        <f t="shared" si="9"/>
        <v>3118</v>
      </c>
      <c r="FU5" s="314">
        <f t="shared" si="9"/>
        <v>5151</v>
      </c>
      <c r="FV5" s="314">
        <f t="shared" si="9"/>
        <v>1915</v>
      </c>
      <c r="FW5" s="314">
        <f t="shared" si="9"/>
        <v>2995</v>
      </c>
      <c r="FX5" s="314">
        <f t="shared" si="9"/>
        <v>4910</v>
      </c>
      <c r="FY5" s="314">
        <f t="shared" si="9"/>
        <v>1726</v>
      </c>
      <c r="FZ5" s="314">
        <f t="shared" si="9"/>
        <v>2704</v>
      </c>
      <c r="GA5" s="314">
        <f t="shared" si="9"/>
        <v>4430</v>
      </c>
      <c r="GB5" s="314">
        <f t="shared" si="9"/>
        <v>5674</v>
      </c>
      <c r="GC5" s="314">
        <f t="shared" si="9"/>
        <v>8817</v>
      </c>
      <c r="GD5" s="314">
        <f t="shared" si="9"/>
        <v>14491</v>
      </c>
      <c r="GE5" s="314">
        <f t="shared" si="9"/>
        <v>5</v>
      </c>
      <c r="GF5" s="314">
        <f t="shared" si="9"/>
        <v>17</v>
      </c>
      <c r="GG5" s="314">
        <f t="shared" si="9"/>
        <v>22</v>
      </c>
      <c r="GH5" s="314">
        <f t="shared" si="9"/>
        <v>13</v>
      </c>
      <c r="GI5" s="314">
        <f t="shared" ref="GI5:GS5" si="10">GI6+GI7+GI8+GI9</f>
        <v>22</v>
      </c>
      <c r="GJ5" s="314">
        <f t="shared" si="10"/>
        <v>35</v>
      </c>
      <c r="GK5" s="314">
        <f t="shared" si="10"/>
        <v>12</v>
      </c>
      <c r="GL5" s="314">
        <f t="shared" si="10"/>
        <v>27</v>
      </c>
      <c r="GM5" s="314">
        <f t="shared" si="10"/>
        <v>39</v>
      </c>
      <c r="GN5" s="314">
        <f t="shared" si="10"/>
        <v>5704</v>
      </c>
      <c r="GO5" s="314">
        <f t="shared" si="10"/>
        <v>8883</v>
      </c>
      <c r="GP5" s="314">
        <f t="shared" si="10"/>
        <v>14587</v>
      </c>
      <c r="GQ5" s="314">
        <f t="shared" si="10"/>
        <v>46818</v>
      </c>
      <c r="GR5" s="314">
        <f t="shared" si="10"/>
        <v>48458</v>
      </c>
      <c r="GS5" s="314">
        <f t="shared" si="10"/>
        <v>95276</v>
      </c>
      <c r="GU5" s="373" t="s">
        <v>102</v>
      </c>
      <c r="GV5" s="371">
        <f t="shared" ref="GV5:HG5" si="11">GV6+GV7+GV8+GV9</f>
        <v>2038</v>
      </c>
      <c r="GW5" s="371">
        <f t="shared" si="11"/>
        <v>3135</v>
      </c>
      <c r="GX5" s="371">
        <f t="shared" si="11"/>
        <v>5173</v>
      </c>
      <c r="GY5" s="371">
        <f t="shared" si="11"/>
        <v>1928</v>
      </c>
      <c r="GZ5" s="371">
        <f t="shared" si="11"/>
        <v>3017</v>
      </c>
      <c r="HA5" s="371">
        <f t="shared" si="11"/>
        <v>4945</v>
      </c>
      <c r="HB5" s="371">
        <f t="shared" si="11"/>
        <v>1738</v>
      </c>
      <c r="HC5" s="371">
        <f t="shared" si="11"/>
        <v>2731</v>
      </c>
      <c r="HD5" s="371">
        <f t="shared" si="11"/>
        <v>4469</v>
      </c>
      <c r="HE5" s="371">
        <f t="shared" si="11"/>
        <v>5704</v>
      </c>
      <c r="HF5" s="371">
        <f t="shared" si="11"/>
        <v>8883</v>
      </c>
      <c r="HG5" s="371">
        <f t="shared" si="11"/>
        <v>14587</v>
      </c>
    </row>
    <row r="6" spans="1:215" x14ac:dyDescent="0.5">
      <c r="A6" s="155"/>
      <c r="B6" s="155" t="s">
        <v>177</v>
      </c>
      <c r="C6" s="273">
        <v>0</v>
      </c>
      <c r="D6" s="273">
        <v>0</v>
      </c>
      <c r="E6" s="273">
        <f>C6+D6</f>
        <v>0</v>
      </c>
      <c r="F6" s="273"/>
      <c r="G6" s="273">
        <v>39</v>
      </c>
      <c r="H6" s="273">
        <v>43</v>
      </c>
      <c r="I6" s="273">
        <f>G6+H6</f>
        <v>82</v>
      </c>
      <c r="J6" s="273">
        <v>10</v>
      </c>
      <c r="K6" s="273">
        <v>1076</v>
      </c>
      <c r="L6" s="273">
        <v>948</v>
      </c>
      <c r="M6" s="273">
        <f>K6+L6</f>
        <v>2024</v>
      </c>
      <c r="N6" s="273">
        <v>217</v>
      </c>
      <c r="O6" s="273">
        <v>1158</v>
      </c>
      <c r="P6" s="273">
        <v>1023</v>
      </c>
      <c r="Q6" s="273">
        <f>O6+P6</f>
        <v>2181</v>
      </c>
      <c r="R6" s="273">
        <v>203</v>
      </c>
      <c r="S6" s="273">
        <f>C6+G6+K6+O6</f>
        <v>2273</v>
      </c>
      <c r="T6" s="273">
        <f>D6+H6+L6+P6</f>
        <v>2014</v>
      </c>
      <c r="U6" s="273">
        <f>S6+T6</f>
        <v>4287</v>
      </c>
      <c r="V6" s="273">
        <f>F6+J6+N6+R6</f>
        <v>430</v>
      </c>
      <c r="W6" s="273">
        <v>1321</v>
      </c>
      <c r="X6" s="273">
        <v>1262</v>
      </c>
      <c r="Y6" s="273">
        <f>W6+X6</f>
        <v>2583</v>
      </c>
      <c r="Z6" s="273">
        <v>237</v>
      </c>
      <c r="AA6" s="273">
        <v>1425</v>
      </c>
      <c r="AB6" s="273">
        <v>1304</v>
      </c>
      <c r="AC6" s="273">
        <f>AA6+AB6</f>
        <v>2729</v>
      </c>
      <c r="AD6" s="273">
        <v>229</v>
      </c>
      <c r="AE6" s="273">
        <v>1500</v>
      </c>
      <c r="AF6" s="273">
        <v>1461</v>
      </c>
      <c r="AG6" s="273">
        <f>AE6+AF6</f>
        <v>2961</v>
      </c>
      <c r="AH6" s="273">
        <v>244</v>
      </c>
      <c r="AI6" s="273">
        <v>1490</v>
      </c>
      <c r="AJ6" s="273">
        <v>1403</v>
      </c>
      <c r="AK6" s="273">
        <f>AI6+AJ6</f>
        <v>2893</v>
      </c>
      <c r="AL6" s="273">
        <v>239</v>
      </c>
      <c r="AM6" s="273">
        <v>1391</v>
      </c>
      <c r="AN6" s="273">
        <v>1375</v>
      </c>
      <c r="AO6" s="273">
        <f>AM6+AN6</f>
        <v>2766</v>
      </c>
      <c r="AP6" s="273">
        <v>225</v>
      </c>
      <c r="AQ6" s="273">
        <v>1427</v>
      </c>
      <c r="AR6" s="273">
        <v>1435</v>
      </c>
      <c r="AS6" s="273">
        <f>AQ6+AR6</f>
        <v>2862</v>
      </c>
      <c r="AT6" s="273">
        <v>245</v>
      </c>
      <c r="AU6" s="273">
        <f>W6+AA6+AE6+AI6+AM6+AQ6</f>
        <v>8554</v>
      </c>
      <c r="AV6" s="273">
        <f>X6+AB6+AF6+AJ6+AN6+AR6</f>
        <v>8240</v>
      </c>
      <c r="AW6" s="273">
        <f>AU6+AV6</f>
        <v>16794</v>
      </c>
      <c r="AX6" s="273">
        <f>Z6+AD6+AH6+AL6+AP6+AT6</f>
        <v>1419</v>
      </c>
      <c r="AY6" s="273">
        <v>324</v>
      </c>
      <c r="AZ6" s="273">
        <v>204</v>
      </c>
      <c r="BA6" s="273">
        <f>AY6+AZ6</f>
        <v>528</v>
      </c>
      <c r="BB6" s="273">
        <v>50</v>
      </c>
      <c r="BC6" s="273">
        <v>264</v>
      </c>
      <c r="BD6" s="273">
        <v>198</v>
      </c>
      <c r="BE6" s="273">
        <f>BC6+BD6</f>
        <v>462</v>
      </c>
      <c r="BF6" s="273">
        <v>44</v>
      </c>
      <c r="BG6" s="273">
        <v>291</v>
      </c>
      <c r="BH6" s="273">
        <v>245</v>
      </c>
      <c r="BI6" s="273">
        <f>BG6+BH6</f>
        <v>536</v>
      </c>
      <c r="BJ6" s="273">
        <v>36</v>
      </c>
      <c r="BK6" s="273">
        <f>AY6+BC6+BG6</f>
        <v>879</v>
      </c>
      <c r="BL6" s="273">
        <f>AZ6+BD6+BH6</f>
        <v>647</v>
      </c>
      <c r="BM6" s="273">
        <f>BK6+BL6</f>
        <v>1526</v>
      </c>
      <c r="BN6" s="273">
        <f>BB6+BF6+BJ6</f>
        <v>130</v>
      </c>
      <c r="BO6" s="273">
        <v>0</v>
      </c>
      <c r="BP6" s="273">
        <v>0</v>
      </c>
      <c r="BQ6" s="273">
        <f>BO6+BP6</f>
        <v>0</v>
      </c>
      <c r="BR6" s="273">
        <v>0</v>
      </c>
      <c r="BS6" s="273">
        <v>0</v>
      </c>
      <c r="BT6" s="273">
        <v>0</v>
      </c>
      <c r="BU6" s="273">
        <f>BS6+BT6</f>
        <v>0</v>
      </c>
      <c r="BV6" s="273">
        <v>0</v>
      </c>
      <c r="BW6" s="273">
        <v>0</v>
      </c>
      <c r="BX6" s="273">
        <v>0</v>
      </c>
      <c r="BY6" s="273">
        <f>BW6+BX6</f>
        <v>0</v>
      </c>
      <c r="BZ6" s="273">
        <v>0</v>
      </c>
      <c r="CA6" s="273">
        <f>BO6+BS6+BW6</f>
        <v>0</v>
      </c>
      <c r="CB6" s="273">
        <f>BP6+BT6+BX6</f>
        <v>0</v>
      </c>
      <c r="CC6" s="273">
        <f>CA6+CB6</f>
        <v>0</v>
      </c>
      <c r="CD6" s="273">
        <f>BR6+BV6+BZ6</f>
        <v>0</v>
      </c>
      <c r="CE6" s="273">
        <v>0</v>
      </c>
      <c r="CF6" s="273">
        <v>0</v>
      </c>
      <c r="CG6" s="273">
        <v>0</v>
      </c>
      <c r="CH6" s="273">
        <v>0</v>
      </c>
      <c r="CI6" s="273">
        <v>0</v>
      </c>
      <c r="CJ6" s="273">
        <v>0</v>
      </c>
      <c r="CK6" s="273">
        <v>0</v>
      </c>
      <c r="CL6" s="273">
        <v>0</v>
      </c>
      <c r="CM6" s="273">
        <v>0</v>
      </c>
      <c r="CN6" s="273">
        <v>0</v>
      </c>
      <c r="CO6" s="273">
        <v>0</v>
      </c>
      <c r="CP6" s="273">
        <v>0</v>
      </c>
      <c r="CQ6" s="273">
        <f>CE6+CI6+CM6+CA6</f>
        <v>0</v>
      </c>
      <c r="CR6" s="273">
        <f>CF6+CJ6+CN6+CB6</f>
        <v>0</v>
      </c>
      <c r="CS6" s="273">
        <f>CQ6+CR6</f>
        <v>0</v>
      </c>
      <c r="CT6" s="273">
        <f>CH6+CL6+CP6+CD6</f>
        <v>0</v>
      </c>
      <c r="CU6" s="273">
        <f>S6+AU6+BK6+CQ6</f>
        <v>11706</v>
      </c>
      <c r="CV6" s="273">
        <f>T6+AV6+BL6+CR6</f>
        <v>10901</v>
      </c>
      <c r="CW6" s="281">
        <f>CU6+CV6</f>
        <v>22607</v>
      </c>
      <c r="CX6" s="273">
        <f>CT6+BN6+AX6+V6</f>
        <v>1979</v>
      </c>
      <c r="DA6" s="327" t="s">
        <v>193</v>
      </c>
      <c r="DB6" s="153">
        <v>372</v>
      </c>
      <c r="DC6" s="153">
        <v>357</v>
      </c>
      <c r="DD6" s="153">
        <v>445</v>
      </c>
      <c r="DE6" s="155"/>
      <c r="DF6" s="153">
        <v>462</v>
      </c>
      <c r="DG6" s="153">
        <v>578</v>
      </c>
      <c r="DH6" s="155"/>
      <c r="DI6" s="153">
        <v>88</v>
      </c>
      <c r="DJ6" s="153">
        <v>102</v>
      </c>
      <c r="DK6" s="155"/>
      <c r="DL6" s="153">
        <v>31</v>
      </c>
      <c r="DM6" s="155"/>
      <c r="DN6" s="153">
        <v>518</v>
      </c>
      <c r="DS6" s="318"/>
      <c r="DT6" s="318"/>
      <c r="DU6" s="328" t="s">
        <v>177</v>
      </c>
      <c r="DV6" s="155" t="s">
        <v>177</v>
      </c>
      <c r="DW6" s="314">
        <v>0</v>
      </c>
      <c r="DX6" s="314">
        <v>0</v>
      </c>
      <c r="DY6" s="314">
        <f>DW6+DX6</f>
        <v>0</v>
      </c>
      <c r="DZ6" s="314">
        <v>39</v>
      </c>
      <c r="EA6" s="314">
        <v>43</v>
      </c>
      <c r="EB6" s="314">
        <f>DZ6+EA6</f>
        <v>82</v>
      </c>
      <c r="EC6" s="314">
        <v>1076</v>
      </c>
      <c r="ED6" s="314">
        <v>948</v>
      </c>
      <c r="EE6" s="314">
        <f>EC6+ED6</f>
        <v>2024</v>
      </c>
      <c r="EF6" s="314">
        <v>1158</v>
      </c>
      <c r="EG6" s="314">
        <v>1023</v>
      </c>
      <c r="EH6" s="314">
        <f>EF6+EG6</f>
        <v>2181</v>
      </c>
      <c r="EI6" s="314">
        <f t="shared" ref="EI6:EJ10" si="12">DW6+DZ6+EC6+EF6</f>
        <v>2273</v>
      </c>
      <c r="EJ6" s="314">
        <f t="shared" si="12"/>
        <v>2014</v>
      </c>
      <c r="EK6" s="314">
        <f>EI6+EJ6</f>
        <v>4287</v>
      </c>
      <c r="EL6" s="314">
        <v>1321</v>
      </c>
      <c r="EM6" s="314">
        <v>1262</v>
      </c>
      <c r="EN6" s="314">
        <f>EL6+EM6</f>
        <v>2583</v>
      </c>
      <c r="EO6" s="314">
        <v>1425</v>
      </c>
      <c r="EP6" s="314">
        <v>1304</v>
      </c>
      <c r="EQ6" s="314">
        <f>EO6+EP6</f>
        <v>2729</v>
      </c>
      <c r="ER6" s="314">
        <v>1500</v>
      </c>
      <c r="ES6" s="314">
        <v>1461</v>
      </c>
      <c r="ET6" s="314">
        <f>ER6+ES6</f>
        <v>2961</v>
      </c>
      <c r="EU6" s="314">
        <v>1490</v>
      </c>
      <c r="EV6" s="314">
        <v>1403</v>
      </c>
      <c r="EW6" s="314">
        <f>EU6+EV6</f>
        <v>2893</v>
      </c>
      <c r="EX6" s="314">
        <v>1391</v>
      </c>
      <c r="EY6" s="314">
        <v>1375</v>
      </c>
      <c r="EZ6" s="314">
        <f>EX6+EY6</f>
        <v>2766</v>
      </c>
      <c r="FA6" s="314">
        <v>1427</v>
      </c>
      <c r="FB6" s="314">
        <v>1435</v>
      </c>
      <c r="FC6" s="314">
        <f>FA6+FB6</f>
        <v>2862</v>
      </c>
      <c r="FD6" s="314">
        <f t="shared" ref="FD6:FE10" si="13">EL6+EO6+ER6+EU6+EX6+FA6</f>
        <v>8554</v>
      </c>
      <c r="FE6" s="314">
        <f t="shared" si="13"/>
        <v>8240</v>
      </c>
      <c r="FF6" s="314">
        <f>FD6+FE6</f>
        <v>16794</v>
      </c>
      <c r="FG6" s="314">
        <v>324</v>
      </c>
      <c r="FH6" s="314">
        <v>204</v>
      </c>
      <c r="FI6" s="314">
        <f>FG6+FH6</f>
        <v>528</v>
      </c>
      <c r="FJ6" s="314">
        <v>264</v>
      </c>
      <c r="FK6" s="314">
        <v>198</v>
      </c>
      <c r="FL6" s="314">
        <f>FJ6+FK6</f>
        <v>462</v>
      </c>
      <c r="FM6" s="314">
        <v>291</v>
      </c>
      <c r="FN6" s="314">
        <v>245</v>
      </c>
      <c r="FO6" s="314">
        <f>FM6+FN6</f>
        <v>536</v>
      </c>
      <c r="FP6" s="314">
        <f t="shared" ref="FP6:FQ10" si="14">FG6+FJ6+FM6</f>
        <v>879</v>
      </c>
      <c r="FQ6" s="314">
        <f t="shared" si="14"/>
        <v>647</v>
      </c>
      <c r="FR6" s="314">
        <f>FP6+FQ6</f>
        <v>1526</v>
      </c>
      <c r="FS6" s="314">
        <v>0</v>
      </c>
      <c r="FT6" s="314">
        <v>0</v>
      </c>
      <c r="FU6" s="314">
        <f>FS6+FT6</f>
        <v>0</v>
      </c>
      <c r="FV6" s="314">
        <v>0</v>
      </c>
      <c r="FW6" s="314">
        <v>0</v>
      </c>
      <c r="FX6" s="314">
        <f>FV6+FW6</f>
        <v>0</v>
      </c>
      <c r="FY6" s="314">
        <v>0</v>
      </c>
      <c r="FZ6" s="314">
        <v>0</v>
      </c>
      <c r="GA6" s="314">
        <f>FY6+FZ6</f>
        <v>0</v>
      </c>
      <c r="GB6" s="314">
        <f t="shared" ref="GB6:GC10" si="15">FS6+FV6+FY6</f>
        <v>0</v>
      </c>
      <c r="GC6" s="314">
        <f t="shared" si="15"/>
        <v>0</v>
      </c>
      <c r="GD6" s="314">
        <f>GB6+GC6</f>
        <v>0</v>
      </c>
      <c r="GE6" s="314">
        <v>0</v>
      </c>
      <c r="GF6" s="314">
        <v>0</v>
      </c>
      <c r="GG6" s="314">
        <v>0</v>
      </c>
      <c r="GH6" s="314">
        <v>0</v>
      </c>
      <c r="GI6" s="314">
        <v>0</v>
      </c>
      <c r="GJ6" s="314">
        <v>0</v>
      </c>
      <c r="GK6" s="314">
        <v>0</v>
      </c>
      <c r="GL6" s="314">
        <v>0</v>
      </c>
      <c r="GM6" s="314">
        <v>0</v>
      </c>
      <c r="GN6" s="314">
        <f t="shared" ref="GN6:GO10" si="16">GE6+GH6+GK6+GB6</f>
        <v>0</v>
      </c>
      <c r="GO6" s="314">
        <f t="shared" si="16"/>
        <v>0</v>
      </c>
      <c r="GP6" s="314">
        <f>GN6+GO6</f>
        <v>0</v>
      </c>
      <c r="GQ6" s="314">
        <f t="shared" ref="GQ6:GR10" si="17">EI6+FD6+FP6+GN6</f>
        <v>11706</v>
      </c>
      <c r="GR6" s="314">
        <f t="shared" si="17"/>
        <v>10901</v>
      </c>
      <c r="GS6" s="314">
        <f>GQ6+GR6</f>
        <v>22607</v>
      </c>
      <c r="GU6" s="275" t="s">
        <v>177</v>
      </c>
      <c r="GV6" s="371">
        <f>FS6+GE6</f>
        <v>0</v>
      </c>
      <c r="GW6" s="371">
        <f>FT6+GF6</f>
        <v>0</v>
      </c>
      <c r="GX6" s="371">
        <f>GV6+GW6</f>
        <v>0</v>
      </c>
      <c r="GY6" s="371">
        <f>FV6+GH6</f>
        <v>0</v>
      </c>
      <c r="GZ6" s="371">
        <f>FW6+GI6</f>
        <v>0</v>
      </c>
      <c r="HA6" s="371">
        <f>GY6+GZ6</f>
        <v>0</v>
      </c>
      <c r="HB6" s="371">
        <f>FY6+GK6</f>
        <v>0</v>
      </c>
      <c r="HC6" s="371">
        <f>FZ6+GL6</f>
        <v>0</v>
      </c>
      <c r="HD6" s="371">
        <f>HB6+HC6</f>
        <v>0</v>
      </c>
      <c r="HE6" s="371">
        <f t="shared" ref="HE6:HF10" si="18">GV6+GY6+HB6</f>
        <v>0</v>
      </c>
      <c r="HF6" s="371">
        <f t="shared" si="18"/>
        <v>0</v>
      </c>
      <c r="HG6" s="371">
        <f>HE6+HF6</f>
        <v>0</v>
      </c>
    </row>
    <row r="7" spans="1:215" x14ac:dyDescent="0.5">
      <c r="A7" s="155"/>
      <c r="B7" s="155" t="s">
        <v>178</v>
      </c>
      <c r="C7" s="155"/>
      <c r="D7" s="155"/>
      <c r="E7" s="273">
        <f t="shared" ref="E7:E22" si="19">C7+D7</f>
        <v>0</v>
      </c>
      <c r="F7" s="155"/>
      <c r="G7" s="155">
        <v>92</v>
      </c>
      <c r="H7" s="155">
        <v>60</v>
      </c>
      <c r="I7" s="273">
        <f t="shared" ref="I7:I22" si="20">G7+H7</f>
        <v>152</v>
      </c>
      <c r="J7" s="155">
        <v>23</v>
      </c>
      <c r="K7" s="155">
        <v>1168</v>
      </c>
      <c r="L7" s="155">
        <v>1126</v>
      </c>
      <c r="M7" s="273">
        <f t="shared" ref="M7:M22" si="21">K7+L7</f>
        <v>2294</v>
      </c>
      <c r="N7" s="155">
        <v>232</v>
      </c>
      <c r="O7" s="155">
        <v>1237</v>
      </c>
      <c r="P7" s="155">
        <v>1174</v>
      </c>
      <c r="Q7" s="273">
        <f t="shared" ref="Q7:Q22" si="22">O7+P7</f>
        <v>2411</v>
      </c>
      <c r="R7" s="155">
        <v>237</v>
      </c>
      <c r="S7" s="273">
        <f>C7+G7+K7+O7</f>
        <v>2497</v>
      </c>
      <c r="T7" s="273">
        <f t="shared" ref="T7:T22" si="23">D7+H7+L7+P7</f>
        <v>2360</v>
      </c>
      <c r="U7" s="273">
        <f t="shared" ref="U7:U22" si="24">S7+T7</f>
        <v>4857</v>
      </c>
      <c r="V7" s="273">
        <f t="shared" ref="V7:V22" si="25">F7+J7+N7+R7</f>
        <v>492</v>
      </c>
      <c r="W7" s="155">
        <v>1259</v>
      </c>
      <c r="X7" s="155">
        <v>1203</v>
      </c>
      <c r="Y7" s="273">
        <f t="shared" ref="Y7:Y22" si="26">W7+X7</f>
        <v>2462</v>
      </c>
      <c r="Z7" s="155">
        <v>246</v>
      </c>
      <c r="AA7" s="155">
        <v>1341</v>
      </c>
      <c r="AB7" s="155">
        <v>1303</v>
      </c>
      <c r="AC7" s="273">
        <f t="shared" ref="AC7:AC22" si="27">AA7+AB7</f>
        <v>2644</v>
      </c>
      <c r="AD7" s="155">
        <v>248</v>
      </c>
      <c r="AE7" s="155">
        <v>1526</v>
      </c>
      <c r="AF7" s="155">
        <v>1370</v>
      </c>
      <c r="AG7" s="273">
        <f t="shared" ref="AG7:AG22" si="28">AE7+AF7</f>
        <v>2896</v>
      </c>
      <c r="AH7" s="155">
        <v>248</v>
      </c>
      <c r="AI7" s="155">
        <v>1453</v>
      </c>
      <c r="AJ7" s="155">
        <v>1420</v>
      </c>
      <c r="AK7" s="273">
        <f t="shared" ref="AK7:AK22" si="29">AI7+AJ7</f>
        <v>2873</v>
      </c>
      <c r="AL7" s="155">
        <v>247</v>
      </c>
      <c r="AM7" s="155">
        <v>1440</v>
      </c>
      <c r="AN7" s="155">
        <v>1327</v>
      </c>
      <c r="AO7" s="273">
        <f t="shared" ref="AO7:AO22" si="30">AM7+AN7</f>
        <v>2767</v>
      </c>
      <c r="AP7" s="155">
        <v>248</v>
      </c>
      <c r="AQ7" s="155">
        <v>1490</v>
      </c>
      <c r="AR7" s="155">
        <v>1363</v>
      </c>
      <c r="AS7" s="273">
        <f t="shared" ref="AS7:AS22" si="31">AQ7+AR7</f>
        <v>2853</v>
      </c>
      <c r="AT7" s="155">
        <v>243</v>
      </c>
      <c r="AU7" s="273">
        <f t="shared" ref="AU7:AU22" si="32">W7+AA7+AE7+AI7+AM7+AQ7</f>
        <v>8509</v>
      </c>
      <c r="AV7" s="273">
        <f t="shared" ref="AV7:AV22" si="33">X7+AB7+AF7+AJ7+AN7+AR7</f>
        <v>7986</v>
      </c>
      <c r="AW7" s="273">
        <f t="shared" ref="AW7:AW22" si="34">AU7+AV7</f>
        <v>16495</v>
      </c>
      <c r="AX7" s="273">
        <f t="shared" ref="AX7:AX22" si="35">Z7+AD7+AH7+AL7+AP7+AT7</f>
        <v>1480</v>
      </c>
      <c r="AY7" s="155">
        <v>417</v>
      </c>
      <c r="AZ7" s="155">
        <v>284</v>
      </c>
      <c r="BA7" s="273">
        <f t="shared" ref="BA7:BA22" si="36">AY7+AZ7</f>
        <v>701</v>
      </c>
      <c r="BB7" s="155">
        <v>48</v>
      </c>
      <c r="BC7" s="155">
        <v>460</v>
      </c>
      <c r="BD7" s="155">
        <v>285</v>
      </c>
      <c r="BE7" s="273">
        <f t="shared" ref="BE7:BE22" si="37">BC7+BD7</f>
        <v>745</v>
      </c>
      <c r="BF7" s="155">
        <v>50</v>
      </c>
      <c r="BG7" s="155">
        <v>409</v>
      </c>
      <c r="BH7" s="155">
        <v>293</v>
      </c>
      <c r="BI7" s="273">
        <f t="shared" ref="BI7:BI22" si="38">BG7+BH7</f>
        <v>702</v>
      </c>
      <c r="BJ7" s="155">
        <v>49</v>
      </c>
      <c r="BK7" s="273">
        <f t="shared" ref="BK7:BK22" si="39">AY7+BC7+BG7</f>
        <v>1286</v>
      </c>
      <c r="BL7" s="273">
        <f t="shared" ref="BL7:BL22" si="40">AZ7+BD7+BH7</f>
        <v>862</v>
      </c>
      <c r="BM7" s="273">
        <f t="shared" ref="BM7:BM22" si="41">BK7+BL7</f>
        <v>2148</v>
      </c>
      <c r="BN7" s="273">
        <f t="shared" ref="BN7:BN22" si="42">BB7+BF7+BJ7</f>
        <v>147</v>
      </c>
      <c r="BO7" s="155">
        <v>15</v>
      </c>
      <c r="BP7" s="155">
        <v>15</v>
      </c>
      <c r="BQ7" s="273">
        <f t="shared" ref="BQ7:BQ22" si="43">BO7+BP7</f>
        <v>30</v>
      </c>
      <c r="BR7" s="155">
        <v>2</v>
      </c>
      <c r="BS7" s="155">
        <v>15</v>
      </c>
      <c r="BT7" s="155">
        <v>12</v>
      </c>
      <c r="BU7" s="273">
        <f t="shared" ref="BU7:BU22" si="44">BS7+BT7</f>
        <v>27</v>
      </c>
      <c r="BV7" s="155">
        <v>2</v>
      </c>
      <c r="BW7" s="155">
        <v>16</v>
      </c>
      <c r="BX7" s="155">
        <v>16</v>
      </c>
      <c r="BY7" s="273">
        <f t="shared" ref="BY7:BY22" si="45">BW7+BX7</f>
        <v>32</v>
      </c>
      <c r="BZ7" s="155">
        <v>2</v>
      </c>
      <c r="CA7" s="273">
        <f t="shared" ref="CA7:CA18" si="46">BO7+BS7+BW7</f>
        <v>46</v>
      </c>
      <c r="CB7" s="273">
        <f t="shared" ref="CB7:CB18" si="47">BP7+BT7+BX7</f>
        <v>43</v>
      </c>
      <c r="CC7" s="273">
        <f t="shared" ref="CC7:CC18" si="48">CA7+CB7</f>
        <v>89</v>
      </c>
      <c r="CD7" s="273">
        <f t="shared" ref="CD7:CD22" si="49">BR7+BV7+BZ7</f>
        <v>6</v>
      </c>
      <c r="CE7" s="274"/>
      <c r="CF7" s="274"/>
      <c r="CG7" s="274"/>
      <c r="CH7" s="274"/>
      <c r="CI7" s="274"/>
      <c r="CJ7" s="274"/>
      <c r="CK7" s="274"/>
      <c r="CL7" s="274"/>
      <c r="CM7" s="274"/>
      <c r="CN7" s="274"/>
      <c r="CO7" s="274"/>
      <c r="CP7" s="274"/>
      <c r="CQ7" s="273">
        <f t="shared" ref="CQ7:CQ22" si="50">CE7+CI7+CM7+CA7</f>
        <v>46</v>
      </c>
      <c r="CR7" s="273">
        <f t="shared" ref="CR7:CR22" si="51">CF7+CJ7+CN7+CB7</f>
        <v>43</v>
      </c>
      <c r="CS7" s="273">
        <f t="shared" ref="CS7:CS22" si="52">CQ7+CR7</f>
        <v>89</v>
      </c>
      <c r="CT7" s="273">
        <f t="shared" ref="CT7:CT22" si="53">CH7+CL7+CP7+CD7</f>
        <v>6</v>
      </c>
      <c r="CU7" s="273">
        <f t="shared" ref="CU7:CU22" si="54">S7+AU7+BK7+CQ7</f>
        <v>12338</v>
      </c>
      <c r="CV7" s="273">
        <f t="shared" ref="CV7:CV22" si="55">T7+AV7+BL7+CR7</f>
        <v>11251</v>
      </c>
      <c r="CW7" s="281">
        <f t="shared" ref="CW7:CW22" si="56">CU7+CV7</f>
        <v>23589</v>
      </c>
      <c r="CX7" s="273">
        <f>CT7+BN7+AX7+V7</f>
        <v>2125</v>
      </c>
      <c r="DA7" s="327" t="s">
        <v>194</v>
      </c>
      <c r="DB7" s="153">
        <v>314</v>
      </c>
      <c r="DC7" s="153">
        <v>463</v>
      </c>
      <c r="DD7" s="153">
        <v>291</v>
      </c>
      <c r="DE7" s="155"/>
      <c r="DF7" s="153">
        <v>389</v>
      </c>
      <c r="DG7" s="153">
        <v>352</v>
      </c>
      <c r="DH7" s="155"/>
      <c r="DI7" s="155"/>
      <c r="DJ7" s="153">
        <v>0</v>
      </c>
      <c r="DK7" s="155"/>
      <c r="DL7" s="153">
        <v>42</v>
      </c>
      <c r="DM7" s="153"/>
      <c r="DN7" s="153">
        <v>0</v>
      </c>
      <c r="DS7" s="318"/>
      <c r="DT7" s="318"/>
      <c r="DU7" s="328" t="s">
        <v>178</v>
      </c>
      <c r="DV7" s="155" t="s">
        <v>178</v>
      </c>
      <c r="DW7" s="318"/>
      <c r="DX7" s="318"/>
      <c r="DY7" s="314">
        <f>DW7+DX7</f>
        <v>0</v>
      </c>
      <c r="DZ7" s="318">
        <v>92</v>
      </c>
      <c r="EA7" s="318">
        <v>60</v>
      </c>
      <c r="EB7" s="314">
        <f>DZ7+EA7</f>
        <v>152</v>
      </c>
      <c r="EC7" s="318">
        <v>1168</v>
      </c>
      <c r="ED7" s="318">
        <v>1126</v>
      </c>
      <c r="EE7" s="314">
        <f>EC7+ED7</f>
        <v>2294</v>
      </c>
      <c r="EF7" s="318">
        <v>1237</v>
      </c>
      <c r="EG7" s="318">
        <v>1174</v>
      </c>
      <c r="EH7" s="314">
        <f>EF7+EG7</f>
        <v>2411</v>
      </c>
      <c r="EI7" s="314">
        <f t="shared" si="12"/>
        <v>2497</v>
      </c>
      <c r="EJ7" s="314">
        <f t="shared" si="12"/>
        <v>2360</v>
      </c>
      <c r="EK7" s="314">
        <f>EI7+EJ7</f>
        <v>4857</v>
      </c>
      <c r="EL7" s="318">
        <v>1259</v>
      </c>
      <c r="EM7" s="318">
        <v>1203</v>
      </c>
      <c r="EN7" s="314">
        <f>EL7+EM7</f>
        <v>2462</v>
      </c>
      <c r="EO7" s="318">
        <v>1341</v>
      </c>
      <c r="EP7" s="318">
        <v>1303</v>
      </c>
      <c r="EQ7" s="314">
        <f>EO7+EP7</f>
        <v>2644</v>
      </c>
      <c r="ER7" s="318">
        <v>1526</v>
      </c>
      <c r="ES7" s="318">
        <v>1370</v>
      </c>
      <c r="ET7" s="314">
        <f>ER7+ES7</f>
        <v>2896</v>
      </c>
      <c r="EU7" s="318">
        <v>1453</v>
      </c>
      <c r="EV7" s="318">
        <v>1420</v>
      </c>
      <c r="EW7" s="314">
        <f>EU7+EV7</f>
        <v>2873</v>
      </c>
      <c r="EX7" s="318">
        <v>1440</v>
      </c>
      <c r="EY7" s="318">
        <v>1327</v>
      </c>
      <c r="EZ7" s="314">
        <f>EX7+EY7</f>
        <v>2767</v>
      </c>
      <c r="FA7" s="318">
        <v>1490</v>
      </c>
      <c r="FB7" s="318">
        <v>1363</v>
      </c>
      <c r="FC7" s="314">
        <f>FA7+FB7</f>
        <v>2853</v>
      </c>
      <c r="FD7" s="314">
        <f t="shared" si="13"/>
        <v>8509</v>
      </c>
      <c r="FE7" s="314">
        <f t="shared" si="13"/>
        <v>7986</v>
      </c>
      <c r="FF7" s="314">
        <f>FD7+FE7</f>
        <v>16495</v>
      </c>
      <c r="FG7" s="318">
        <v>417</v>
      </c>
      <c r="FH7" s="318">
        <v>284</v>
      </c>
      <c r="FI7" s="314">
        <f>FG7+FH7</f>
        <v>701</v>
      </c>
      <c r="FJ7" s="318">
        <v>460</v>
      </c>
      <c r="FK7" s="318">
        <v>285</v>
      </c>
      <c r="FL7" s="314">
        <f>FJ7+FK7</f>
        <v>745</v>
      </c>
      <c r="FM7" s="318">
        <v>409</v>
      </c>
      <c r="FN7" s="318">
        <v>293</v>
      </c>
      <c r="FO7" s="314">
        <f>FM7+FN7</f>
        <v>702</v>
      </c>
      <c r="FP7" s="314">
        <f t="shared" si="14"/>
        <v>1286</v>
      </c>
      <c r="FQ7" s="314">
        <f t="shared" si="14"/>
        <v>862</v>
      </c>
      <c r="FR7" s="314">
        <f>FP7+FQ7</f>
        <v>2148</v>
      </c>
      <c r="FS7" s="318">
        <v>15</v>
      </c>
      <c r="FT7" s="318">
        <v>15</v>
      </c>
      <c r="FU7" s="314">
        <f>FS7+FT7</f>
        <v>30</v>
      </c>
      <c r="FV7" s="318">
        <v>15</v>
      </c>
      <c r="FW7" s="318">
        <v>12</v>
      </c>
      <c r="FX7" s="314">
        <f>FV7+FW7</f>
        <v>27</v>
      </c>
      <c r="FY7" s="318">
        <v>16</v>
      </c>
      <c r="FZ7" s="318">
        <v>16</v>
      </c>
      <c r="GA7" s="314">
        <f>FY7+FZ7</f>
        <v>32</v>
      </c>
      <c r="GB7" s="314">
        <f t="shared" si="15"/>
        <v>46</v>
      </c>
      <c r="GC7" s="314">
        <f t="shared" si="15"/>
        <v>43</v>
      </c>
      <c r="GD7" s="314">
        <f>GB7+GC7</f>
        <v>89</v>
      </c>
      <c r="GE7" s="319"/>
      <c r="GF7" s="319"/>
      <c r="GG7" s="319"/>
      <c r="GH7" s="319"/>
      <c r="GI7" s="319"/>
      <c r="GJ7" s="319"/>
      <c r="GK7" s="319"/>
      <c r="GL7" s="319"/>
      <c r="GM7" s="319"/>
      <c r="GN7" s="314">
        <f t="shared" si="16"/>
        <v>46</v>
      </c>
      <c r="GO7" s="314">
        <f t="shared" si="16"/>
        <v>43</v>
      </c>
      <c r="GP7" s="314">
        <f>GN7+GO7</f>
        <v>89</v>
      </c>
      <c r="GQ7" s="314">
        <f t="shared" si="17"/>
        <v>12338</v>
      </c>
      <c r="GR7" s="314">
        <f t="shared" si="17"/>
        <v>11251</v>
      </c>
      <c r="GS7" s="314">
        <f>GQ7+GR7</f>
        <v>23589</v>
      </c>
      <c r="GU7" s="275" t="s">
        <v>178</v>
      </c>
      <c r="GV7" s="371">
        <f t="shared" ref="GV7:GV19" si="57">FS7+GE7</f>
        <v>15</v>
      </c>
      <c r="GW7" s="371">
        <f t="shared" ref="GW7:GW19" si="58">FT7+GF7</f>
        <v>15</v>
      </c>
      <c r="GX7" s="371">
        <f t="shared" ref="GX7:GX19" si="59">GV7+GW7</f>
        <v>30</v>
      </c>
      <c r="GY7" s="371">
        <f t="shared" ref="GY7:GY19" si="60">FV7+GH7</f>
        <v>15</v>
      </c>
      <c r="GZ7" s="371">
        <f t="shared" ref="GZ7:GZ19" si="61">FW7+GI7</f>
        <v>12</v>
      </c>
      <c r="HA7" s="371">
        <f t="shared" ref="HA7:HA19" si="62">GY7+GZ7</f>
        <v>27</v>
      </c>
      <c r="HB7" s="371">
        <f t="shared" ref="HB7:HB19" si="63">FY7+GK7</f>
        <v>16</v>
      </c>
      <c r="HC7" s="371">
        <f t="shared" ref="HC7:HC19" si="64">FZ7+GL7</f>
        <v>16</v>
      </c>
      <c r="HD7" s="371">
        <f t="shared" ref="HD7:HD19" si="65">HB7+HC7</f>
        <v>32</v>
      </c>
      <c r="HE7" s="371">
        <f t="shared" si="18"/>
        <v>46</v>
      </c>
      <c r="HF7" s="371">
        <f t="shared" si="18"/>
        <v>43</v>
      </c>
      <c r="HG7" s="371">
        <f>HE7+HF7</f>
        <v>89</v>
      </c>
    </row>
    <row r="8" spans="1:215" x14ac:dyDescent="0.5">
      <c r="A8" s="155"/>
      <c r="B8" s="155" t="s">
        <v>179</v>
      </c>
      <c r="C8" s="155"/>
      <c r="D8" s="155"/>
      <c r="E8" s="273">
        <f t="shared" si="19"/>
        <v>0</v>
      </c>
      <c r="F8" s="155"/>
      <c r="G8" s="155">
        <v>68</v>
      </c>
      <c r="H8" s="155">
        <v>87</v>
      </c>
      <c r="I8" s="273">
        <f t="shared" si="20"/>
        <v>155</v>
      </c>
      <c r="J8" s="155">
        <v>24</v>
      </c>
      <c r="K8" s="155">
        <v>739</v>
      </c>
      <c r="L8" s="155">
        <v>764</v>
      </c>
      <c r="M8" s="273">
        <f t="shared" si="21"/>
        <v>1503</v>
      </c>
      <c r="N8" s="155">
        <v>160</v>
      </c>
      <c r="O8" s="155">
        <v>902</v>
      </c>
      <c r="P8" s="155">
        <v>811</v>
      </c>
      <c r="Q8" s="273">
        <f t="shared" si="22"/>
        <v>1713</v>
      </c>
      <c r="R8" s="155">
        <v>167</v>
      </c>
      <c r="S8" s="273">
        <f t="shared" ref="S8:S22" si="66">C8+G8+K8+O8</f>
        <v>1709</v>
      </c>
      <c r="T8" s="273">
        <f t="shared" si="23"/>
        <v>1662</v>
      </c>
      <c r="U8" s="273">
        <f t="shared" si="24"/>
        <v>3371</v>
      </c>
      <c r="V8" s="273">
        <f t="shared" si="25"/>
        <v>351</v>
      </c>
      <c r="W8" s="155">
        <v>942</v>
      </c>
      <c r="X8" s="155">
        <v>875</v>
      </c>
      <c r="Y8" s="273">
        <f t="shared" si="26"/>
        <v>1817</v>
      </c>
      <c r="Z8" s="155">
        <v>192</v>
      </c>
      <c r="AA8" s="155">
        <v>972</v>
      </c>
      <c r="AB8" s="155">
        <v>924</v>
      </c>
      <c r="AC8" s="273">
        <f t="shared" si="27"/>
        <v>1896</v>
      </c>
      <c r="AD8" s="155">
        <v>193</v>
      </c>
      <c r="AE8" s="155">
        <v>1067</v>
      </c>
      <c r="AF8" s="155">
        <v>1034</v>
      </c>
      <c r="AG8" s="273">
        <f t="shared" si="28"/>
        <v>2101</v>
      </c>
      <c r="AH8" s="155">
        <v>203</v>
      </c>
      <c r="AI8" s="155">
        <v>1118</v>
      </c>
      <c r="AJ8" s="155">
        <v>1059</v>
      </c>
      <c r="AK8" s="273">
        <f t="shared" si="29"/>
        <v>2177</v>
      </c>
      <c r="AL8" s="155">
        <v>210</v>
      </c>
      <c r="AM8" s="155">
        <v>1105</v>
      </c>
      <c r="AN8" s="155">
        <v>966</v>
      </c>
      <c r="AO8" s="273">
        <f t="shared" si="30"/>
        <v>2071</v>
      </c>
      <c r="AP8" s="155">
        <v>197</v>
      </c>
      <c r="AQ8" s="155">
        <v>1070</v>
      </c>
      <c r="AR8" s="155">
        <v>956</v>
      </c>
      <c r="AS8" s="273">
        <f t="shared" si="31"/>
        <v>2026</v>
      </c>
      <c r="AT8" s="155">
        <v>189</v>
      </c>
      <c r="AU8" s="273">
        <f t="shared" si="32"/>
        <v>6274</v>
      </c>
      <c r="AV8" s="273">
        <f t="shared" si="33"/>
        <v>5814</v>
      </c>
      <c r="AW8" s="273">
        <f t="shared" si="34"/>
        <v>12088</v>
      </c>
      <c r="AX8" s="273">
        <f t="shared" si="35"/>
        <v>1184</v>
      </c>
      <c r="AY8" s="155">
        <v>346</v>
      </c>
      <c r="AZ8" s="155">
        <v>245</v>
      </c>
      <c r="BA8" s="273">
        <f t="shared" si="36"/>
        <v>591</v>
      </c>
      <c r="BB8" s="155">
        <v>47</v>
      </c>
      <c r="BC8" s="155">
        <v>336</v>
      </c>
      <c r="BD8" s="155">
        <v>232</v>
      </c>
      <c r="BE8" s="273">
        <f t="shared" si="37"/>
        <v>568</v>
      </c>
      <c r="BF8" s="155">
        <v>41</v>
      </c>
      <c r="BG8" s="155">
        <v>310</v>
      </c>
      <c r="BH8" s="155">
        <v>246</v>
      </c>
      <c r="BI8" s="273">
        <f t="shared" si="38"/>
        <v>556</v>
      </c>
      <c r="BJ8" s="155">
        <v>37</v>
      </c>
      <c r="BK8" s="273">
        <f t="shared" si="39"/>
        <v>992</v>
      </c>
      <c r="BL8" s="273">
        <f t="shared" si="40"/>
        <v>723</v>
      </c>
      <c r="BM8" s="273">
        <f t="shared" si="41"/>
        <v>1715</v>
      </c>
      <c r="BN8" s="273">
        <f t="shared" si="42"/>
        <v>125</v>
      </c>
      <c r="BO8" s="155">
        <v>0</v>
      </c>
      <c r="BP8" s="155">
        <v>0</v>
      </c>
      <c r="BQ8" s="273">
        <f t="shared" si="43"/>
        <v>0</v>
      </c>
      <c r="BR8" s="155">
        <v>0</v>
      </c>
      <c r="BS8" s="155">
        <v>0</v>
      </c>
      <c r="BT8" s="155">
        <v>0</v>
      </c>
      <c r="BU8" s="273">
        <f t="shared" si="44"/>
        <v>0</v>
      </c>
      <c r="BV8" s="155">
        <v>0</v>
      </c>
      <c r="BW8" s="155">
        <v>0</v>
      </c>
      <c r="BX8" s="155">
        <v>0</v>
      </c>
      <c r="BY8" s="273">
        <f t="shared" si="45"/>
        <v>0</v>
      </c>
      <c r="BZ8" s="155">
        <v>0</v>
      </c>
      <c r="CA8" s="277">
        <f t="shared" si="46"/>
        <v>0</v>
      </c>
      <c r="CB8" s="277">
        <f t="shared" si="47"/>
        <v>0</v>
      </c>
      <c r="CC8" s="277">
        <f t="shared" si="48"/>
        <v>0</v>
      </c>
      <c r="CD8" s="277">
        <f t="shared" si="49"/>
        <v>0</v>
      </c>
      <c r="CE8" s="155">
        <v>0</v>
      </c>
      <c r="CF8" s="155">
        <v>0</v>
      </c>
      <c r="CG8" s="155">
        <v>0</v>
      </c>
      <c r="CH8" s="155">
        <v>0</v>
      </c>
      <c r="CI8" s="155">
        <v>0</v>
      </c>
      <c r="CJ8" s="155">
        <v>0</v>
      </c>
      <c r="CK8" s="155">
        <v>0</v>
      </c>
      <c r="CL8" s="155">
        <v>0</v>
      </c>
      <c r="CM8" s="155">
        <v>0</v>
      </c>
      <c r="CN8" s="155">
        <v>0</v>
      </c>
      <c r="CO8" s="155">
        <v>0</v>
      </c>
      <c r="CP8" s="155">
        <v>0</v>
      </c>
      <c r="CQ8" s="277">
        <f t="shared" si="50"/>
        <v>0</v>
      </c>
      <c r="CR8" s="277">
        <f t="shared" si="51"/>
        <v>0</v>
      </c>
      <c r="CS8" s="277">
        <f t="shared" si="52"/>
        <v>0</v>
      </c>
      <c r="CT8" s="277">
        <f t="shared" si="53"/>
        <v>0</v>
      </c>
      <c r="CU8" s="277">
        <f t="shared" si="54"/>
        <v>8975</v>
      </c>
      <c r="CV8" s="277">
        <f t="shared" si="55"/>
        <v>8199</v>
      </c>
      <c r="CW8" s="281">
        <f t="shared" si="56"/>
        <v>17174</v>
      </c>
      <c r="CX8" s="277">
        <f t="shared" ref="CX8:CX22" si="67">CT8+BN8+AX8+V8</f>
        <v>1660</v>
      </c>
      <c r="DA8" s="327" t="s">
        <v>195</v>
      </c>
      <c r="DB8" s="153">
        <v>314</v>
      </c>
      <c r="DC8" s="153">
        <v>544</v>
      </c>
      <c r="DD8" s="153">
        <v>425</v>
      </c>
      <c r="DE8" s="155"/>
      <c r="DF8" s="153">
        <v>158</v>
      </c>
      <c r="DG8" s="153">
        <v>184</v>
      </c>
      <c r="DH8" s="155"/>
      <c r="DI8" s="153">
        <v>18</v>
      </c>
      <c r="DJ8" s="153">
        <v>11</v>
      </c>
      <c r="DK8" s="155"/>
      <c r="DL8" s="155"/>
      <c r="DM8" s="155"/>
      <c r="DN8" s="155"/>
      <c r="DS8" s="318"/>
      <c r="DT8" s="318"/>
      <c r="DU8" s="318" t="s">
        <v>179</v>
      </c>
      <c r="DV8" s="155" t="s">
        <v>179</v>
      </c>
      <c r="DW8" s="318"/>
      <c r="DX8" s="318"/>
      <c r="DY8" s="314">
        <f>DW8+DX8</f>
        <v>0</v>
      </c>
      <c r="DZ8" s="318">
        <v>68</v>
      </c>
      <c r="EA8" s="318">
        <v>87</v>
      </c>
      <c r="EB8" s="314">
        <f>DZ8+EA8</f>
        <v>155</v>
      </c>
      <c r="EC8" s="318">
        <v>739</v>
      </c>
      <c r="ED8" s="318">
        <v>764</v>
      </c>
      <c r="EE8" s="314">
        <f>EC8+ED8</f>
        <v>1503</v>
      </c>
      <c r="EF8" s="318">
        <v>902</v>
      </c>
      <c r="EG8" s="318">
        <v>811</v>
      </c>
      <c r="EH8" s="314">
        <f>EF8+EG8</f>
        <v>1713</v>
      </c>
      <c r="EI8" s="314">
        <f t="shared" si="12"/>
        <v>1709</v>
      </c>
      <c r="EJ8" s="314">
        <f t="shared" si="12"/>
        <v>1662</v>
      </c>
      <c r="EK8" s="314">
        <f>EI8+EJ8</f>
        <v>3371</v>
      </c>
      <c r="EL8" s="318">
        <v>942</v>
      </c>
      <c r="EM8" s="318">
        <v>875</v>
      </c>
      <c r="EN8" s="314">
        <f>EL8+EM8</f>
        <v>1817</v>
      </c>
      <c r="EO8" s="318">
        <v>972</v>
      </c>
      <c r="EP8" s="318">
        <v>924</v>
      </c>
      <c r="EQ8" s="314">
        <f>EO8+EP8</f>
        <v>1896</v>
      </c>
      <c r="ER8" s="318">
        <v>1067</v>
      </c>
      <c r="ES8" s="318">
        <v>1034</v>
      </c>
      <c r="ET8" s="314">
        <f>ER8+ES8</f>
        <v>2101</v>
      </c>
      <c r="EU8" s="318">
        <v>1118</v>
      </c>
      <c r="EV8" s="318">
        <v>1059</v>
      </c>
      <c r="EW8" s="314">
        <f>EU8+EV8</f>
        <v>2177</v>
      </c>
      <c r="EX8" s="318">
        <v>1105</v>
      </c>
      <c r="EY8" s="318">
        <v>966</v>
      </c>
      <c r="EZ8" s="314">
        <f>EX8+EY8</f>
        <v>2071</v>
      </c>
      <c r="FA8" s="318">
        <v>1070</v>
      </c>
      <c r="FB8" s="318">
        <v>956</v>
      </c>
      <c r="FC8" s="314">
        <f>FA8+FB8</f>
        <v>2026</v>
      </c>
      <c r="FD8" s="314">
        <f t="shared" si="13"/>
        <v>6274</v>
      </c>
      <c r="FE8" s="314">
        <f t="shared" si="13"/>
        <v>5814</v>
      </c>
      <c r="FF8" s="314">
        <f>FD8+FE8</f>
        <v>12088</v>
      </c>
      <c r="FG8" s="318">
        <v>346</v>
      </c>
      <c r="FH8" s="318">
        <v>245</v>
      </c>
      <c r="FI8" s="314">
        <f>FG8+FH8</f>
        <v>591</v>
      </c>
      <c r="FJ8" s="318">
        <v>336</v>
      </c>
      <c r="FK8" s="318">
        <v>232</v>
      </c>
      <c r="FL8" s="314">
        <f>FJ8+FK8</f>
        <v>568</v>
      </c>
      <c r="FM8" s="318">
        <v>310</v>
      </c>
      <c r="FN8" s="318">
        <v>246</v>
      </c>
      <c r="FO8" s="314">
        <f>FM8+FN8</f>
        <v>556</v>
      </c>
      <c r="FP8" s="314">
        <f t="shared" si="14"/>
        <v>992</v>
      </c>
      <c r="FQ8" s="314">
        <f t="shared" si="14"/>
        <v>723</v>
      </c>
      <c r="FR8" s="314">
        <f>FP8+FQ8</f>
        <v>1715</v>
      </c>
      <c r="FS8" s="318">
        <v>0</v>
      </c>
      <c r="FT8" s="318">
        <v>0</v>
      </c>
      <c r="FU8" s="314">
        <f>FS8+FT8</f>
        <v>0</v>
      </c>
      <c r="FV8" s="318">
        <v>0</v>
      </c>
      <c r="FW8" s="318">
        <v>0</v>
      </c>
      <c r="FX8" s="314">
        <f>FV8+FW8</f>
        <v>0</v>
      </c>
      <c r="FY8" s="318">
        <v>0</v>
      </c>
      <c r="FZ8" s="318">
        <v>0</v>
      </c>
      <c r="GA8" s="314">
        <f>FY8+FZ8</f>
        <v>0</v>
      </c>
      <c r="GB8" s="314">
        <f t="shared" si="15"/>
        <v>0</v>
      </c>
      <c r="GC8" s="314">
        <f t="shared" si="15"/>
        <v>0</v>
      </c>
      <c r="GD8" s="314">
        <f>GB8+GC8</f>
        <v>0</v>
      </c>
      <c r="GE8" s="318">
        <v>0</v>
      </c>
      <c r="GF8" s="318">
        <v>0</v>
      </c>
      <c r="GG8" s="318">
        <v>0</v>
      </c>
      <c r="GH8" s="318">
        <v>0</v>
      </c>
      <c r="GI8" s="318">
        <v>0</v>
      </c>
      <c r="GJ8" s="318">
        <v>0</v>
      </c>
      <c r="GK8" s="318">
        <v>0</v>
      </c>
      <c r="GL8" s="318">
        <v>0</v>
      </c>
      <c r="GM8" s="318">
        <v>0</v>
      </c>
      <c r="GN8" s="314">
        <f t="shared" si="16"/>
        <v>0</v>
      </c>
      <c r="GO8" s="314">
        <f t="shared" si="16"/>
        <v>0</v>
      </c>
      <c r="GP8" s="314">
        <f>GN8+GO8</f>
        <v>0</v>
      </c>
      <c r="GQ8" s="314">
        <f t="shared" si="17"/>
        <v>8975</v>
      </c>
      <c r="GR8" s="314">
        <f t="shared" si="17"/>
        <v>8199</v>
      </c>
      <c r="GS8" s="314">
        <f>GQ8+GR8</f>
        <v>17174</v>
      </c>
      <c r="GU8" s="275" t="s">
        <v>179</v>
      </c>
      <c r="GV8" s="371">
        <f t="shared" si="57"/>
        <v>0</v>
      </c>
      <c r="GW8" s="371">
        <f t="shared" si="58"/>
        <v>0</v>
      </c>
      <c r="GX8" s="371">
        <f t="shared" si="59"/>
        <v>0</v>
      </c>
      <c r="GY8" s="371">
        <f t="shared" si="60"/>
        <v>0</v>
      </c>
      <c r="GZ8" s="371">
        <f t="shared" si="61"/>
        <v>0</v>
      </c>
      <c r="HA8" s="371">
        <f t="shared" si="62"/>
        <v>0</v>
      </c>
      <c r="HB8" s="371">
        <f t="shared" si="63"/>
        <v>0</v>
      </c>
      <c r="HC8" s="371">
        <f t="shared" si="64"/>
        <v>0</v>
      </c>
      <c r="HD8" s="371">
        <f t="shared" si="65"/>
        <v>0</v>
      </c>
      <c r="HE8" s="371">
        <f t="shared" si="18"/>
        <v>0</v>
      </c>
      <c r="HF8" s="371">
        <f t="shared" si="18"/>
        <v>0</v>
      </c>
      <c r="HG8" s="371">
        <f>HE8+HF8</f>
        <v>0</v>
      </c>
    </row>
    <row r="9" spans="1:215" x14ac:dyDescent="0.5">
      <c r="A9" s="155"/>
      <c r="B9" s="155" t="s">
        <v>164</v>
      </c>
      <c r="C9" s="155"/>
      <c r="D9" s="155"/>
      <c r="E9" s="273">
        <f t="shared" si="19"/>
        <v>0</v>
      </c>
      <c r="F9" s="155"/>
      <c r="G9" s="155">
        <v>0</v>
      </c>
      <c r="H9" s="155">
        <v>0</v>
      </c>
      <c r="I9" s="273">
        <f t="shared" si="20"/>
        <v>0</v>
      </c>
      <c r="J9" s="155">
        <v>0</v>
      </c>
      <c r="K9" s="155">
        <v>0</v>
      </c>
      <c r="L9" s="155">
        <v>0</v>
      </c>
      <c r="M9" s="273">
        <f t="shared" si="21"/>
        <v>0</v>
      </c>
      <c r="N9" s="155">
        <v>0</v>
      </c>
      <c r="O9" s="155">
        <v>0</v>
      </c>
      <c r="P9" s="155">
        <v>0</v>
      </c>
      <c r="Q9" s="273">
        <f t="shared" si="22"/>
        <v>0</v>
      </c>
      <c r="R9" s="155">
        <v>0</v>
      </c>
      <c r="S9" s="273">
        <f t="shared" si="66"/>
        <v>0</v>
      </c>
      <c r="T9" s="273">
        <f t="shared" si="23"/>
        <v>0</v>
      </c>
      <c r="U9" s="273">
        <f t="shared" si="24"/>
        <v>0</v>
      </c>
      <c r="V9" s="273">
        <f t="shared" si="25"/>
        <v>0</v>
      </c>
      <c r="W9" s="155">
        <v>0</v>
      </c>
      <c r="X9" s="155">
        <v>0</v>
      </c>
      <c r="Y9" s="273">
        <f t="shared" si="26"/>
        <v>0</v>
      </c>
      <c r="Z9" s="155">
        <v>0</v>
      </c>
      <c r="AA9" s="155">
        <v>0</v>
      </c>
      <c r="AB9" s="155">
        <v>0</v>
      </c>
      <c r="AC9" s="273">
        <f t="shared" si="27"/>
        <v>0</v>
      </c>
      <c r="AD9" s="155">
        <v>0</v>
      </c>
      <c r="AE9" s="155">
        <v>0</v>
      </c>
      <c r="AF9" s="155">
        <v>0</v>
      </c>
      <c r="AG9" s="273">
        <f t="shared" si="28"/>
        <v>0</v>
      </c>
      <c r="AH9" s="155">
        <v>0</v>
      </c>
      <c r="AI9" s="155">
        <v>0</v>
      </c>
      <c r="AJ9" s="155">
        <v>0</v>
      </c>
      <c r="AK9" s="273">
        <f t="shared" si="29"/>
        <v>0</v>
      </c>
      <c r="AL9" s="155">
        <v>0</v>
      </c>
      <c r="AM9" s="155">
        <v>0</v>
      </c>
      <c r="AN9" s="155">
        <v>0</v>
      </c>
      <c r="AO9" s="273">
        <f t="shared" si="30"/>
        <v>0</v>
      </c>
      <c r="AP9" s="155">
        <v>0</v>
      </c>
      <c r="AQ9" s="155">
        <v>0</v>
      </c>
      <c r="AR9" s="155">
        <v>0</v>
      </c>
      <c r="AS9" s="273">
        <f t="shared" si="31"/>
        <v>0</v>
      </c>
      <c r="AT9" s="155">
        <v>0</v>
      </c>
      <c r="AU9" s="273">
        <f t="shared" si="32"/>
        <v>0</v>
      </c>
      <c r="AV9" s="273">
        <f t="shared" si="33"/>
        <v>0</v>
      </c>
      <c r="AW9" s="273">
        <f t="shared" si="34"/>
        <v>0</v>
      </c>
      <c r="AX9" s="273">
        <f t="shared" si="35"/>
        <v>0</v>
      </c>
      <c r="AY9" s="155">
        <v>2775</v>
      </c>
      <c r="AZ9" s="155">
        <v>3072</v>
      </c>
      <c r="BA9" s="273">
        <f t="shared" si="36"/>
        <v>5847</v>
      </c>
      <c r="BB9" s="155">
        <v>164</v>
      </c>
      <c r="BC9" s="155">
        <v>2737</v>
      </c>
      <c r="BD9" s="155">
        <v>3150</v>
      </c>
      <c r="BE9" s="273">
        <f t="shared" si="37"/>
        <v>5887</v>
      </c>
      <c r="BF9" s="155">
        <v>170</v>
      </c>
      <c r="BG9" s="155">
        <v>2629</v>
      </c>
      <c r="BH9" s="155">
        <v>3045</v>
      </c>
      <c r="BI9" s="273">
        <f t="shared" si="38"/>
        <v>5674</v>
      </c>
      <c r="BJ9" s="155">
        <v>167</v>
      </c>
      <c r="BK9" s="273">
        <f t="shared" si="39"/>
        <v>8141</v>
      </c>
      <c r="BL9" s="273">
        <f t="shared" si="40"/>
        <v>9267</v>
      </c>
      <c r="BM9" s="273">
        <f t="shared" si="41"/>
        <v>17408</v>
      </c>
      <c r="BN9" s="273">
        <f t="shared" si="42"/>
        <v>501</v>
      </c>
      <c r="BO9" s="155">
        <v>2018</v>
      </c>
      <c r="BP9" s="155">
        <v>3103</v>
      </c>
      <c r="BQ9" s="273">
        <f t="shared" si="43"/>
        <v>5121</v>
      </c>
      <c r="BR9" s="155">
        <v>155</v>
      </c>
      <c r="BS9" s="155">
        <v>1900</v>
      </c>
      <c r="BT9" s="155">
        <v>2983</v>
      </c>
      <c r="BU9" s="273">
        <f t="shared" si="44"/>
        <v>4883</v>
      </c>
      <c r="BV9" s="155">
        <v>153</v>
      </c>
      <c r="BW9" s="155">
        <v>1710</v>
      </c>
      <c r="BX9" s="155">
        <v>2688</v>
      </c>
      <c r="BY9" s="273">
        <f t="shared" si="45"/>
        <v>4398</v>
      </c>
      <c r="BZ9" s="155">
        <v>152</v>
      </c>
      <c r="CA9" s="277">
        <f t="shared" si="46"/>
        <v>5628</v>
      </c>
      <c r="CB9" s="277">
        <f t="shared" si="47"/>
        <v>8774</v>
      </c>
      <c r="CC9" s="277">
        <f t="shared" si="48"/>
        <v>14402</v>
      </c>
      <c r="CD9" s="277">
        <f t="shared" si="49"/>
        <v>460</v>
      </c>
      <c r="CE9" s="155">
        <v>5</v>
      </c>
      <c r="CF9" s="155">
        <v>17</v>
      </c>
      <c r="CG9" s="155">
        <v>22</v>
      </c>
      <c r="CH9" s="155">
        <v>1</v>
      </c>
      <c r="CI9" s="155">
        <v>13</v>
      </c>
      <c r="CJ9" s="155">
        <v>22</v>
      </c>
      <c r="CK9" s="155">
        <v>35</v>
      </c>
      <c r="CL9" s="155">
        <v>1</v>
      </c>
      <c r="CM9" s="155">
        <v>12</v>
      </c>
      <c r="CN9" s="155">
        <v>27</v>
      </c>
      <c r="CO9" s="155">
        <v>39</v>
      </c>
      <c r="CP9" s="155">
        <v>1</v>
      </c>
      <c r="CQ9" s="277">
        <f t="shared" si="50"/>
        <v>5658</v>
      </c>
      <c r="CR9" s="277">
        <f t="shared" si="51"/>
        <v>8840</v>
      </c>
      <c r="CS9" s="277">
        <f t="shared" si="52"/>
        <v>14498</v>
      </c>
      <c r="CT9" s="277">
        <f t="shared" si="53"/>
        <v>463</v>
      </c>
      <c r="CU9" s="277">
        <f t="shared" si="54"/>
        <v>13799</v>
      </c>
      <c r="CV9" s="277">
        <f t="shared" si="55"/>
        <v>18107</v>
      </c>
      <c r="CW9" s="281">
        <f t="shared" si="56"/>
        <v>31906</v>
      </c>
      <c r="CX9" s="277">
        <f t="shared" si="67"/>
        <v>964</v>
      </c>
      <c r="DA9" s="327" t="s">
        <v>196</v>
      </c>
      <c r="DB9" s="153">
        <v>262</v>
      </c>
      <c r="DC9" s="153">
        <v>287</v>
      </c>
      <c r="DD9" s="153">
        <v>228</v>
      </c>
      <c r="DE9" s="155"/>
      <c r="DF9" s="153">
        <v>253</v>
      </c>
      <c r="DG9" s="153">
        <v>261</v>
      </c>
      <c r="DH9" s="155"/>
      <c r="DI9" s="155"/>
      <c r="DJ9" s="155"/>
      <c r="DK9" s="155"/>
      <c r="DL9" s="153">
        <v>21</v>
      </c>
      <c r="DM9" s="153">
        <v>300</v>
      </c>
      <c r="DN9" s="153">
        <v>518</v>
      </c>
      <c r="DS9" s="318"/>
      <c r="DT9" s="318"/>
      <c r="DU9" s="318" t="s">
        <v>164</v>
      </c>
      <c r="DV9" s="155" t="s">
        <v>164</v>
      </c>
      <c r="DW9" s="318"/>
      <c r="DX9" s="318"/>
      <c r="DY9" s="314">
        <f>DW9+DX9</f>
        <v>0</v>
      </c>
      <c r="DZ9" s="318">
        <v>0</v>
      </c>
      <c r="EA9" s="318">
        <v>0</v>
      </c>
      <c r="EB9" s="314">
        <f>DZ9+EA9</f>
        <v>0</v>
      </c>
      <c r="EC9" s="318">
        <v>0</v>
      </c>
      <c r="ED9" s="318">
        <v>0</v>
      </c>
      <c r="EE9" s="314">
        <f>EC9+ED9</f>
        <v>0</v>
      </c>
      <c r="EF9" s="318">
        <v>0</v>
      </c>
      <c r="EG9" s="318">
        <v>0</v>
      </c>
      <c r="EH9" s="314">
        <f>EF9+EG9</f>
        <v>0</v>
      </c>
      <c r="EI9" s="314">
        <f t="shared" si="12"/>
        <v>0</v>
      </c>
      <c r="EJ9" s="314">
        <f t="shared" si="12"/>
        <v>0</v>
      </c>
      <c r="EK9" s="314">
        <f>EI9+EJ9</f>
        <v>0</v>
      </c>
      <c r="EL9" s="318">
        <v>0</v>
      </c>
      <c r="EM9" s="318">
        <v>0</v>
      </c>
      <c r="EN9" s="314">
        <f>EL9+EM9</f>
        <v>0</v>
      </c>
      <c r="EO9" s="318">
        <v>0</v>
      </c>
      <c r="EP9" s="318">
        <v>0</v>
      </c>
      <c r="EQ9" s="314">
        <f>EO9+EP9</f>
        <v>0</v>
      </c>
      <c r="ER9" s="318">
        <v>0</v>
      </c>
      <c r="ES9" s="318">
        <v>0</v>
      </c>
      <c r="ET9" s="314">
        <f>ER9+ES9</f>
        <v>0</v>
      </c>
      <c r="EU9" s="318">
        <v>0</v>
      </c>
      <c r="EV9" s="318">
        <v>0</v>
      </c>
      <c r="EW9" s="314">
        <f>EU9+EV9</f>
        <v>0</v>
      </c>
      <c r="EX9" s="318">
        <v>0</v>
      </c>
      <c r="EY9" s="318">
        <v>0</v>
      </c>
      <c r="EZ9" s="314">
        <f>EX9+EY9</f>
        <v>0</v>
      </c>
      <c r="FA9" s="318">
        <v>0</v>
      </c>
      <c r="FB9" s="318">
        <v>0</v>
      </c>
      <c r="FC9" s="314">
        <f>FA9+FB9</f>
        <v>0</v>
      </c>
      <c r="FD9" s="314">
        <f t="shared" si="13"/>
        <v>0</v>
      </c>
      <c r="FE9" s="314">
        <f t="shared" si="13"/>
        <v>0</v>
      </c>
      <c r="FF9" s="314">
        <f>FD9+FE9</f>
        <v>0</v>
      </c>
      <c r="FG9" s="318">
        <v>2775</v>
      </c>
      <c r="FH9" s="318">
        <v>3072</v>
      </c>
      <c r="FI9" s="314">
        <f>FG9+FH9</f>
        <v>5847</v>
      </c>
      <c r="FJ9" s="318">
        <v>2737</v>
      </c>
      <c r="FK9" s="318">
        <v>3150</v>
      </c>
      <c r="FL9" s="314">
        <f>FJ9+FK9</f>
        <v>5887</v>
      </c>
      <c r="FM9" s="318">
        <v>2629</v>
      </c>
      <c r="FN9" s="318">
        <v>3045</v>
      </c>
      <c r="FO9" s="314">
        <f>FM9+FN9</f>
        <v>5674</v>
      </c>
      <c r="FP9" s="314">
        <f t="shared" si="14"/>
        <v>8141</v>
      </c>
      <c r="FQ9" s="314">
        <f t="shared" si="14"/>
        <v>9267</v>
      </c>
      <c r="FR9" s="314">
        <f>FP9+FQ9</f>
        <v>17408</v>
      </c>
      <c r="FS9" s="318">
        <v>2018</v>
      </c>
      <c r="FT9" s="318">
        <v>3103</v>
      </c>
      <c r="FU9" s="314">
        <f>FS9+FT9</f>
        <v>5121</v>
      </c>
      <c r="FV9" s="318">
        <v>1900</v>
      </c>
      <c r="FW9" s="318">
        <v>2983</v>
      </c>
      <c r="FX9" s="314">
        <f>FV9+FW9</f>
        <v>4883</v>
      </c>
      <c r="FY9" s="318">
        <v>1710</v>
      </c>
      <c r="FZ9" s="318">
        <v>2688</v>
      </c>
      <c r="GA9" s="314">
        <f>FY9+FZ9</f>
        <v>4398</v>
      </c>
      <c r="GB9" s="314">
        <f t="shared" si="15"/>
        <v>5628</v>
      </c>
      <c r="GC9" s="314">
        <f t="shared" si="15"/>
        <v>8774</v>
      </c>
      <c r="GD9" s="314">
        <f>GB9+GC9</f>
        <v>14402</v>
      </c>
      <c r="GE9" s="318">
        <v>5</v>
      </c>
      <c r="GF9" s="318">
        <v>17</v>
      </c>
      <c r="GG9" s="318">
        <v>22</v>
      </c>
      <c r="GH9" s="318">
        <v>13</v>
      </c>
      <c r="GI9" s="318">
        <v>22</v>
      </c>
      <c r="GJ9" s="318">
        <v>35</v>
      </c>
      <c r="GK9" s="318">
        <v>12</v>
      </c>
      <c r="GL9" s="318">
        <v>27</v>
      </c>
      <c r="GM9" s="318">
        <v>39</v>
      </c>
      <c r="GN9" s="314">
        <f t="shared" si="16"/>
        <v>5658</v>
      </c>
      <c r="GO9" s="314">
        <f t="shared" si="16"/>
        <v>8840</v>
      </c>
      <c r="GP9" s="314">
        <f>GN9+GO9</f>
        <v>14498</v>
      </c>
      <c r="GQ9" s="314">
        <f t="shared" si="17"/>
        <v>13799</v>
      </c>
      <c r="GR9" s="314">
        <f t="shared" si="17"/>
        <v>18107</v>
      </c>
      <c r="GS9" s="314">
        <f>GQ9+GR9</f>
        <v>31906</v>
      </c>
      <c r="GU9" s="275" t="s">
        <v>164</v>
      </c>
      <c r="GV9" s="371">
        <f t="shared" si="57"/>
        <v>2023</v>
      </c>
      <c r="GW9" s="371">
        <f t="shared" si="58"/>
        <v>3120</v>
      </c>
      <c r="GX9" s="371">
        <f t="shared" si="59"/>
        <v>5143</v>
      </c>
      <c r="GY9" s="371">
        <f t="shared" si="60"/>
        <v>1913</v>
      </c>
      <c r="GZ9" s="371">
        <f t="shared" si="61"/>
        <v>3005</v>
      </c>
      <c r="HA9" s="371">
        <f t="shared" si="62"/>
        <v>4918</v>
      </c>
      <c r="HB9" s="371">
        <f t="shared" si="63"/>
        <v>1722</v>
      </c>
      <c r="HC9" s="371">
        <f t="shared" si="64"/>
        <v>2715</v>
      </c>
      <c r="HD9" s="371">
        <f t="shared" si="65"/>
        <v>4437</v>
      </c>
      <c r="HE9" s="371">
        <f t="shared" si="18"/>
        <v>5658</v>
      </c>
      <c r="HF9" s="371">
        <f t="shared" si="18"/>
        <v>8840</v>
      </c>
      <c r="HG9" s="371">
        <f>HE9+HF9</f>
        <v>14498</v>
      </c>
    </row>
    <row r="10" spans="1:215" x14ac:dyDescent="0.5">
      <c r="A10" s="155"/>
      <c r="B10" s="275" t="s">
        <v>117</v>
      </c>
      <c r="C10" s="275">
        <v>0</v>
      </c>
      <c r="D10" s="275">
        <v>0</v>
      </c>
      <c r="E10" s="273">
        <f t="shared" si="19"/>
        <v>0</v>
      </c>
      <c r="F10" s="275">
        <v>0</v>
      </c>
      <c r="G10" s="275">
        <v>418</v>
      </c>
      <c r="H10" s="275">
        <v>406</v>
      </c>
      <c r="I10" s="273">
        <f t="shared" si="20"/>
        <v>824</v>
      </c>
      <c r="J10" s="275">
        <v>45</v>
      </c>
      <c r="K10" s="275">
        <v>684</v>
      </c>
      <c r="L10" s="275">
        <v>603</v>
      </c>
      <c r="M10" s="273">
        <f t="shared" si="21"/>
        <v>1287</v>
      </c>
      <c r="N10" s="275">
        <v>53</v>
      </c>
      <c r="O10" s="275">
        <v>669</v>
      </c>
      <c r="P10" s="275">
        <v>601</v>
      </c>
      <c r="Q10" s="273">
        <f t="shared" si="22"/>
        <v>1270</v>
      </c>
      <c r="R10" s="275">
        <v>52</v>
      </c>
      <c r="S10" s="273">
        <f t="shared" si="66"/>
        <v>1771</v>
      </c>
      <c r="T10" s="273">
        <f t="shared" si="23"/>
        <v>1610</v>
      </c>
      <c r="U10" s="273">
        <f t="shared" si="24"/>
        <v>3381</v>
      </c>
      <c r="V10" s="273">
        <f t="shared" si="25"/>
        <v>150</v>
      </c>
      <c r="W10" s="275">
        <v>535</v>
      </c>
      <c r="X10" s="275">
        <v>553</v>
      </c>
      <c r="Y10" s="273">
        <f t="shared" si="26"/>
        <v>1088</v>
      </c>
      <c r="Z10" s="275">
        <v>39</v>
      </c>
      <c r="AA10" s="275">
        <v>525</v>
      </c>
      <c r="AB10" s="275">
        <v>504</v>
      </c>
      <c r="AC10" s="273">
        <f t="shared" si="27"/>
        <v>1029</v>
      </c>
      <c r="AD10" s="275">
        <v>39</v>
      </c>
      <c r="AE10" s="275">
        <v>536</v>
      </c>
      <c r="AF10" s="275">
        <v>579</v>
      </c>
      <c r="AG10" s="273">
        <f t="shared" si="28"/>
        <v>1115</v>
      </c>
      <c r="AH10" s="275">
        <v>40</v>
      </c>
      <c r="AI10" s="275">
        <v>556</v>
      </c>
      <c r="AJ10" s="275">
        <v>529</v>
      </c>
      <c r="AK10" s="273">
        <f t="shared" si="29"/>
        <v>1085</v>
      </c>
      <c r="AL10" s="275">
        <v>39</v>
      </c>
      <c r="AM10" s="275">
        <v>480</v>
      </c>
      <c r="AN10" s="275">
        <v>507</v>
      </c>
      <c r="AO10" s="273">
        <f t="shared" si="30"/>
        <v>987</v>
      </c>
      <c r="AP10" s="275">
        <v>40</v>
      </c>
      <c r="AQ10" s="275">
        <v>505</v>
      </c>
      <c r="AR10" s="275">
        <v>525</v>
      </c>
      <c r="AS10" s="273">
        <f t="shared" si="31"/>
        <v>1030</v>
      </c>
      <c r="AT10" s="275">
        <v>40</v>
      </c>
      <c r="AU10" s="273">
        <f t="shared" si="32"/>
        <v>3137</v>
      </c>
      <c r="AV10" s="273">
        <f t="shared" si="33"/>
        <v>3197</v>
      </c>
      <c r="AW10" s="273">
        <f t="shared" si="34"/>
        <v>6334</v>
      </c>
      <c r="AX10" s="273">
        <f t="shared" si="35"/>
        <v>237</v>
      </c>
      <c r="AY10" s="275">
        <v>159</v>
      </c>
      <c r="AZ10" s="275">
        <v>139</v>
      </c>
      <c r="BA10" s="273">
        <f t="shared" si="36"/>
        <v>298</v>
      </c>
      <c r="BB10" s="275">
        <v>13</v>
      </c>
      <c r="BC10" s="275">
        <v>158</v>
      </c>
      <c r="BD10" s="275">
        <v>179</v>
      </c>
      <c r="BE10" s="273">
        <f t="shared" si="37"/>
        <v>337</v>
      </c>
      <c r="BF10" s="275">
        <v>13</v>
      </c>
      <c r="BG10" s="275">
        <v>173</v>
      </c>
      <c r="BH10" s="275">
        <v>161</v>
      </c>
      <c r="BI10" s="273">
        <f t="shared" si="38"/>
        <v>334</v>
      </c>
      <c r="BJ10" s="275">
        <v>13</v>
      </c>
      <c r="BK10" s="273">
        <f t="shared" si="39"/>
        <v>490</v>
      </c>
      <c r="BL10" s="273">
        <f t="shared" si="40"/>
        <v>479</v>
      </c>
      <c r="BM10" s="273">
        <f t="shared" si="41"/>
        <v>969</v>
      </c>
      <c r="BN10" s="273">
        <f t="shared" si="42"/>
        <v>39</v>
      </c>
      <c r="BO10" s="275">
        <v>74</v>
      </c>
      <c r="BP10" s="275">
        <v>61</v>
      </c>
      <c r="BQ10" s="273">
        <f t="shared" si="43"/>
        <v>135</v>
      </c>
      <c r="BR10" s="275">
        <v>5</v>
      </c>
      <c r="BS10" s="275">
        <v>68</v>
      </c>
      <c r="BT10" s="275">
        <v>56</v>
      </c>
      <c r="BU10" s="273">
        <f t="shared" si="44"/>
        <v>124</v>
      </c>
      <c r="BV10" s="275">
        <v>5</v>
      </c>
      <c r="BW10" s="275">
        <v>81</v>
      </c>
      <c r="BX10" s="275">
        <v>63</v>
      </c>
      <c r="BY10" s="273">
        <f t="shared" si="45"/>
        <v>144</v>
      </c>
      <c r="BZ10" s="275">
        <v>5</v>
      </c>
      <c r="CA10" s="273">
        <f t="shared" si="46"/>
        <v>223</v>
      </c>
      <c r="CB10" s="273">
        <f t="shared" si="47"/>
        <v>180</v>
      </c>
      <c r="CC10" s="273">
        <f t="shared" si="48"/>
        <v>403</v>
      </c>
      <c r="CD10" s="273">
        <f t="shared" si="49"/>
        <v>15</v>
      </c>
      <c r="CE10" s="275">
        <v>0</v>
      </c>
      <c r="CF10" s="275">
        <v>0</v>
      </c>
      <c r="CG10" s="275">
        <v>0</v>
      </c>
      <c r="CH10" s="275">
        <v>0</v>
      </c>
      <c r="CI10" s="275">
        <v>0</v>
      </c>
      <c r="CJ10" s="275">
        <v>0</v>
      </c>
      <c r="CK10" s="275">
        <v>0</v>
      </c>
      <c r="CL10" s="275">
        <v>0</v>
      </c>
      <c r="CM10" s="275">
        <v>0</v>
      </c>
      <c r="CN10" s="275">
        <v>0</v>
      </c>
      <c r="CO10" s="275">
        <v>0</v>
      </c>
      <c r="CP10" s="275">
        <v>0</v>
      </c>
      <c r="CQ10" s="273">
        <f t="shared" si="50"/>
        <v>223</v>
      </c>
      <c r="CR10" s="273">
        <f t="shared" si="51"/>
        <v>180</v>
      </c>
      <c r="CS10" s="273">
        <f t="shared" si="52"/>
        <v>403</v>
      </c>
      <c r="CT10" s="273">
        <f t="shared" si="53"/>
        <v>15</v>
      </c>
      <c r="CU10" s="273">
        <f t="shared" si="54"/>
        <v>5621</v>
      </c>
      <c r="CV10" s="273">
        <f t="shared" si="55"/>
        <v>5466</v>
      </c>
      <c r="CW10" s="294">
        <f t="shared" si="56"/>
        <v>11087</v>
      </c>
      <c r="CX10" s="273">
        <f t="shared" si="67"/>
        <v>441</v>
      </c>
      <c r="DA10" s="327" t="s">
        <v>197</v>
      </c>
      <c r="DB10" s="153">
        <v>326</v>
      </c>
      <c r="DC10" s="153">
        <v>426</v>
      </c>
      <c r="DD10" s="153">
        <v>374</v>
      </c>
      <c r="DE10" s="155"/>
      <c r="DF10" s="153">
        <v>245</v>
      </c>
      <c r="DG10" s="153">
        <v>271</v>
      </c>
      <c r="DH10" s="155"/>
      <c r="DI10" s="155"/>
      <c r="DJ10" s="155"/>
      <c r="DK10" s="155"/>
      <c r="DL10" s="153">
        <v>171</v>
      </c>
      <c r="DN10" s="153">
        <v>120</v>
      </c>
      <c r="DS10" s="318"/>
      <c r="DT10" s="318" t="s">
        <v>283</v>
      </c>
      <c r="DU10" s="155"/>
      <c r="DV10" s="275" t="s">
        <v>117</v>
      </c>
      <c r="DW10" s="318">
        <v>0</v>
      </c>
      <c r="DX10" s="318">
        <v>0</v>
      </c>
      <c r="DY10" s="314">
        <f>DW10+DX10</f>
        <v>0</v>
      </c>
      <c r="DZ10" s="318">
        <v>418</v>
      </c>
      <c r="EA10" s="318">
        <v>406</v>
      </c>
      <c r="EB10" s="314">
        <f>DZ10+EA10</f>
        <v>824</v>
      </c>
      <c r="EC10" s="318">
        <v>684</v>
      </c>
      <c r="ED10" s="318">
        <v>603</v>
      </c>
      <c r="EE10" s="314">
        <f>EC10+ED10</f>
        <v>1287</v>
      </c>
      <c r="EF10" s="318">
        <v>669</v>
      </c>
      <c r="EG10" s="318">
        <v>601</v>
      </c>
      <c r="EH10" s="314">
        <f>EF10+EG10</f>
        <v>1270</v>
      </c>
      <c r="EI10" s="314">
        <f t="shared" si="12"/>
        <v>1771</v>
      </c>
      <c r="EJ10" s="314">
        <f t="shared" si="12"/>
        <v>1610</v>
      </c>
      <c r="EK10" s="314">
        <f>EI10+EJ10</f>
        <v>3381</v>
      </c>
      <c r="EL10" s="318">
        <v>535</v>
      </c>
      <c r="EM10" s="318">
        <v>553</v>
      </c>
      <c r="EN10" s="314">
        <f>EL10+EM10</f>
        <v>1088</v>
      </c>
      <c r="EO10" s="318">
        <v>525</v>
      </c>
      <c r="EP10" s="318">
        <v>504</v>
      </c>
      <c r="EQ10" s="314">
        <f>EO10+EP10</f>
        <v>1029</v>
      </c>
      <c r="ER10" s="318">
        <v>536</v>
      </c>
      <c r="ES10" s="318">
        <v>579</v>
      </c>
      <c r="ET10" s="314">
        <f>ER10+ES10</f>
        <v>1115</v>
      </c>
      <c r="EU10" s="318">
        <v>556</v>
      </c>
      <c r="EV10" s="318">
        <v>529</v>
      </c>
      <c r="EW10" s="314">
        <f>EU10+EV10</f>
        <v>1085</v>
      </c>
      <c r="EX10" s="318">
        <v>480</v>
      </c>
      <c r="EY10" s="318">
        <v>507</v>
      </c>
      <c r="EZ10" s="314">
        <f>EX10+EY10</f>
        <v>987</v>
      </c>
      <c r="FA10" s="318">
        <v>505</v>
      </c>
      <c r="FB10" s="318">
        <v>525</v>
      </c>
      <c r="FC10" s="314">
        <f>FA10+FB10</f>
        <v>1030</v>
      </c>
      <c r="FD10" s="314">
        <f t="shared" si="13"/>
        <v>3137</v>
      </c>
      <c r="FE10" s="314">
        <f t="shared" si="13"/>
        <v>3197</v>
      </c>
      <c r="FF10" s="314">
        <f>FD10+FE10</f>
        <v>6334</v>
      </c>
      <c r="FG10" s="318">
        <v>159</v>
      </c>
      <c r="FH10" s="318">
        <v>139</v>
      </c>
      <c r="FI10" s="314">
        <f>FG10+FH10</f>
        <v>298</v>
      </c>
      <c r="FJ10" s="318">
        <v>158</v>
      </c>
      <c r="FK10" s="318">
        <v>179</v>
      </c>
      <c r="FL10" s="314">
        <f>FJ10+FK10</f>
        <v>337</v>
      </c>
      <c r="FM10" s="318">
        <v>173</v>
      </c>
      <c r="FN10" s="318">
        <v>161</v>
      </c>
      <c r="FO10" s="314">
        <f>FM10+FN10</f>
        <v>334</v>
      </c>
      <c r="FP10" s="314">
        <f t="shared" si="14"/>
        <v>490</v>
      </c>
      <c r="FQ10" s="314">
        <f t="shared" si="14"/>
        <v>479</v>
      </c>
      <c r="FR10" s="314">
        <f>FP10+FQ10</f>
        <v>969</v>
      </c>
      <c r="FS10" s="318">
        <v>74</v>
      </c>
      <c r="FT10" s="318">
        <v>61</v>
      </c>
      <c r="FU10" s="314">
        <f>FS10+FT10</f>
        <v>135</v>
      </c>
      <c r="FV10" s="318">
        <v>68</v>
      </c>
      <c r="FW10" s="318">
        <v>56</v>
      </c>
      <c r="FX10" s="314">
        <f>FV10+FW10</f>
        <v>124</v>
      </c>
      <c r="FY10" s="318">
        <v>81</v>
      </c>
      <c r="FZ10" s="318">
        <v>63</v>
      </c>
      <c r="GA10" s="314">
        <f>FY10+FZ10</f>
        <v>144</v>
      </c>
      <c r="GB10" s="314">
        <f t="shared" si="15"/>
        <v>223</v>
      </c>
      <c r="GC10" s="314">
        <f t="shared" si="15"/>
        <v>180</v>
      </c>
      <c r="GD10" s="314">
        <f>GB10+GC10</f>
        <v>403</v>
      </c>
      <c r="GE10" s="318">
        <v>0</v>
      </c>
      <c r="GF10" s="318">
        <v>0</v>
      </c>
      <c r="GG10" s="318">
        <v>0</v>
      </c>
      <c r="GH10" s="318">
        <v>0</v>
      </c>
      <c r="GI10" s="318">
        <v>0</v>
      </c>
      <c r="GJ10" s="318">
        <v>0</v>
      </c>
      <c r="GK10" s="318">
        <v>0</v>
      </c>
      <c r="GL10" s="318">
        <v>0</v>
      </c>
      <c r="GM10" s="318">
        <v>0</v>
      </c>
      <c r="GN10" s="314">
        <f t="shared" si="16"/>
        <v>223</v>
      </c>
      <c r="GO10" s="314">
        <f t="shared" si="16"/>
        <v>180</v>
      </c>
      <c r="GP10" s="314">
        <f>GN10+GO10</f>
        <v>403</v>
      </c>
      <c r="GQ10" s="314">
        <f t="shared" si="17"/>
        <v>5621</v>
      </c>
      <c r="GR10" s="314">
        <f t="shared" si="17"/>
        <v>5466</v>
      </c>
      <c r="GS10" s="314">
        <f>GQ10+GR10</f>
        <v>11087</v>
      </c>
      <c r="GU10" s="275" t="s">
        <v>117</v>
      </c>
      <c r="GV10" s="371">
        <f t="shared" si="57"/>
        <v>74</v>
      </c>
      <c r="GW10" s="371">
        <f t="shared" si="58"/>
        <v>61</v>
      </c>
      <c r="GX10" s="371">
        <f t="shared" si="59"/>
        <v>135</v>
      </c>
      <c r="GY10" s="371">
        <f t="shared" si="60"/>
        <v>68</v>
      </c>
      <c r="GZ10" s="371">
        <f t="shared" si="61"/>
        <v>56</v>
      </c>
      <c r="HA10" s="371">
        <f t="shared" si="62"/>
        <v>124</v>
      </c>
      <c r="HB10" s="371">
        <f t="shared" si="63"/>
        <v>81</v>
      </c>
      <c r="HC10" s="371">
        <f t="shared" si="64"/>
        <v>63</v>
      </c>
      <c r="HD10" s="371">
        <f t="shared" si="65"/>
        <v>144</v>
      </c>
      <c r="HE10" s="371">
        <f t="shared" si="18"/>
        <v>223</v>
      </c>
      <c r="HF10" s="371">
        <f t="shared" si="18"/>
        <v>180</v>
      </c>
      <c r="HG10" s="371">
        <f>HE10+HF10</f>
        <v>403</v>
      </c>
    </row>
    <row r="11" spans="1:215" x14ac:dyDescent="0.5">
      <c r="A11" s="278"/>
      <c r="B11" s="275" t="s">
        <v>233</v>
      </c>
      <c r="C11" s="275">
        <f>C12+C17+C18</f>
        <v>2</v>
      </c>
      <c r="D11" s="275">
        <f t="shared" ref="D11:BO11" si="68">D12+D17+D18</f>
        <v>6</v>
      </c>
      <c r="E11" s="275">
        <f t="shared" si="68"/>
        <v>8</v>
      </c>
      <c r="F11" s="275">
        <f t="shared" si="68"/>
        <v>1</v>
      </c>
      <c r="G11" s="275">
        <f t="shared" si="68"/>
        <v>329</v>
      </c>
      <c r="H11" s="275">
        <f t="shared" si="68"/>
        <v>335</v>
      </c>
      <c r="I11" s="275">
        <f t="shared" si="68"/>
        <v>664</v>
      </c>
      <c r="J11" s="275">
        <f t="shared" si="68"/>
        <v>32</v>
      </c>
      <c r="K11" s="275">
        <f t="shared" si="68"/>
        <v>380</v>
      </c>
      <c r="L11" s="275">
        <f t="shared" si="68"/>
        <v>387</v>
      </c>
      <c r="M11" s="275">
        <f t="shared" si="68"/>
        <v>767</v>
      </c>
      <c r="N11" s="275">
        <f t="shared" si="68"/>
        <v>37</v>
      </c>
      <c r="O11" s="275">
        <f t="shared" si="68"/>
        <v>366</v>
      </c>
      <c r="P11" s="275">
        <f t="shared" si="68"/>
        <v>363</v>
      </c>
      <c r="Q11" s="275">
        <f t="shared" si="68"/>
        <v>729</v>
      </c>
      <c r="R11" s="275">
        <f t="shared" si="68"/>
        <v>36</v>
      </c>
      <c r="S11" s="275">
        <f t="shared" si="68"/>
        <v>1077</v>
      </c>
      <c r="T11" s="275">
        <f t="shared" si="68"/>
        <v>1091</v>
      </c>
      <c r="U11" s="275">
        <f t="shared" si="68"/>
        <v>2168</v>
      </c>
      <c r="V11" s="275">
        <f t="shared" si="68"/>
        <v>106</v>
      </c>
      <c r="W11" s="275">
        <f t="shared" si="68"/>
        <v>317</v>
      </c>
      <c r="X11" s="275">
        <f t="shared" si="68"/>
        <v>325</v>
      </c>
      <c r="Y11" s="275">
        <f t="shared" si="68"/>
        <v>642</v>
      </c>
      <c r="Z11" s="275">
        <f t="shared" si="68"/>
        <v>28</v>
      </c>
      <c r="AA11" s="275">
        <f t="shared" si="68"/>
        <v>322</v>
      </c>
      <c r="AB11" s="275">
        <f t="shared" si="68"/>
        <v>294</v>
      </c>
      <c r="AC11" s="275">
        <f t="shared" si="68"/>
        <v>616</v>
      </c>
      <c r="AD11" s="275">
        <f t="shared" si="68"/>
        <v>26</v>
      </c>
      <c r="AE11" s="275">
        <f t="shared" si="68"/>
        <v>360</v>
      </c>
      <c r="AF11" s="275">
        <f t="shared" si="68"/>
        <v>307</v>
      </c>
      <c r="AG11" s="275">
        <f t="shared" si="68"/>
        <v>667</v>
      </c>
      <c r="AH11" s="275">
        <f t="shared" si="68"/>
        <v>27</v>
      </c>
      <c r="AI11" s="275">
        <f t="shared" si="68"/>
        <v>318</v>
      </c>
      <c r="AJ11" s="275">
        <f t="shared" si="68"/>
        <v>298</v>
      </c>
      <c r="AK11" s="275">
        <f t="shared" si="68"/>
        <v>616</v>
      </c>
      <c r="AL11" s="275">
        <f t="shared" si="68"/>
        <v>26</v>
      </c>
      <c r="AM11" s="275">
        <f t="shared" si="68"/>
        <v>310</v>
      </c>
      <c r="AN11" s="275">
        <f t="shared" si="68"/>
        <v>298</v>
      </c>
      <c r="AO11" s="275">
        <f t="shared" si="68"/>
        <v>608</v>
      </c>
      <c r="AP11" s="275">
        <f t="shared" si="68"/>
        <v>25</v>
      </c>
      <c r="AQ11" s="275">
        <f t="shared" si="68"/>
        <v>255</v>
      </c>
      <c r="AR11" s="275">
        <f t="shared" si="68"/>
        <v>246</v>
      </c>
      <c r="AS11" s="275">
        <f t="shared" si="68"/>
        <v>501</v>
      </c>
      <c r="AT11" s="275">
        <f t="shared" si="68"/>
        <v>21</v>
      </c>
      <c r="AU11" s="275">
        <f t="shared" si="68"/>
        <v>1882</v>
      </c>
      <c r="AV11" s="275">
        <f t="shared" si="68"/>
        <v>1768</v>
      </c>
      <c r="AW11" s="275">
        <f t="shared" si="68"/>
        <v>3650</v>
      </c>
      <c r="AX11" s="275">
        <f t="shared" si="68"/>
        <v>153</v>
      </c>
      <c r="AY11" s="275">
        <f t="shared" si="68"/>
        <v>972</v>
      </c>
      <c r="AZ11" s="275">
        <f t="shared" si="68"/>
        <v>718</v>
      </c>
      <c r="BA11" s="275">
        <f t="shared" si="68"/>
        <v>1690</v>
      </c>
      <c r="BB11" s="275">
        <f t="shared" si="68"/>
        <v>69</v>
      </c>
      <c r="BC11" s="275">
        <f t="shared" si="68"/>
        <v>999</v>
      </c>
      <c r="BD11" s="275">
        <f t="shared" si="68"/>
        <v>658</v>
      </c>
      <c r="BE11" s="275">
        <f t="shared" si="68"/>
        <v>1657</v>
      </c>
      <c r="BF11" s="275">
        <f t="shared" si="68"/>
        <v>68</v>
      </c>
      <c r="BG11" s="275">
        <f t="shared" si="68"/>
        <v>957</v>
      </c>
      <c r="BH11" s="275">
        <f t="shared" si="68"/>
        <v>715</v>
      </c>
      <c r="BI11" s="275">
        <f t="shared" si="68"/>
        <v>1672</v>
      </c>
      <c r="BJ11" s="275">
        <f t="shared" si="68"/>
        <v>62</v>
      </c>
      <c r="BK11" s="275">
        <f t="shared" si="68"/>
        <v>2928</v>
      </c>
      <c r="BL11" s="275">
        <f t="shared" si="68"/>
        <v>2091</v>
      </c>
      <c r="BM11" s="275">
        <f t="shared" si="68"/>
        <v>5019</v>
      </c>
      <c r="BN11" s="275">
        <f t="shared" si="68"/>
        <v>199</v>
      </c>
      <c r="BO11" s="275">
        <f t="shared" si="68"/>
        <v>580</v>
      </c>
      <c r="BP11" s="275">
        <f t="shared" ref="BP11:CX11" si="69">BP12+BP17+BP18</f>
        <v>579</v>
      </c>
      <c r="BQ11" s="275">
        <f t="shared" si="69"/>
        <v>1159</v>
      </c>
      <c r="BR11" s="275">
        <f t="shared" si="69"/>
        <v>59</v>
      </c>
      <c r="BS11" s="275">
        <f t="shared" si="69"/>
        <v>518</v>
      </c>
      <c r="BT11" s="275">
        <f t="shared" si="69"/>
        <v>542</v>
      </c>
      <c r="BU11" s="275">
        <f t="shared" si="69"/>
        <v>1060</v>
      </c>
      <c r="BV11" s="275">
        <f t="shared" si="69"/>
        <v>60</v>
      </c>
      <c r="BW11" s="275">
        <f t="shared" si="69"/>
        <v>435</v>
      </c>
      <c r="BX11" s="275">
        <f t="shared" si="69"/>
        <v>505</v>
      </c>
      <c r="BY11" s="275">
        <f t="shared" si="69"/>
        <v>940</v>
      </c>
      <c r="BZ11" s="275">
        <f t="shared" si="69"/>
        <v>62</v>
      </c>
      <c r="CA11" s="275">
        <f t="shared" si="69"/>
        <v>1533</v>
      </c>
      <c r="CB11" s="275">
        <f t="shared" si="69"/>
        <v>1626</v>
      </c>
      <c r="CC11" s="275">
        <f t="shared" si="69"/>
        <v>3159</v>
      </c>
      <c r="CD11" s="275">
        <f t="shared" si="69"/>
        <v>181</v>
      </c>
      <c r="CE11" s="275">
        <f t="shared" si="69"/>
        <v>86</v>
      </c>
      <c r="CF11" s="275">
        <f t="shared" si="69"/>
        <v>85</v>
      </c>
      <c r="CG11" s="275">
        <f t="shared" si="69"/>
        <v>171</v>
      </c>
      <c r="CH11" s="275">
        <f t="shared" si="69"/>
        <v>11</v>
      </c>
      <c r="CI11" s="275">
        <f t="shared" si="69"/>
        <v>100</v>
      </c>
      <c r="CJ11" s="275">
        <f t="shared" si="69"/>
        <v>117</v>
      </c>
      <c r="CK11" s="275">
        <f t="shared" si="69"/>
        <v>217</v>
      </c>
      <c r="CL11" s="275">
        <f t="shared" si="69"/>
        <v>13</v>
      </c>
      <c r="CM11" s="275">
        <f t="shared" si="69"/>
        <v>87</v>
      </c>
      <c r="CN11" s="275">
        <f t="shared" si="69"/>
        <v>91</v>
      </c>
      <c r="CO11" s="275">
        <f t="shared" si="69"/>
        <v>178</v>
      </c>
      <c r="CP11" s="275">
        <f t="shared" si="69"/>
        <v>14</v>
      </c>
      <c r="CQ11" s="275">
        <f t="shared" si="69"/>
        <v>1806</v>
      </c>
      <c r="CR11" s="275">
        <f t="shared" si="69"/>
        <v>1919</v>
      </c>
      <c r="CS11" s="275">
        <f t="shared" si="69"/>
        <v>3725</v>
      </c>
      <c r="CT11" s="275">
        <f t="shared" si="69"/>
        <v>219</v>
      </c>
      <c r="CU11" s="275">
        <f t="shared" si="69"/>
        <v>7693</v>
      </c>
      <c r="CV11" s="275">
        <f t="shared" si="69"/>
        <v>6869</v>
      </c>
      <c r="CW11" s="275">
        <f t="shared" si="69"/>
        <v>14562</v>
      </c>
      <c r="CX11" s="275">
        <f t="shared" si="69"/>
        <v>677</v>
      </c>
      <c r="DA11" s="327"/>
      <c r="DB11" s="153"/>
      <c r="DC11" s="153"/>
      <c r="DD11" s="153"/>
      <c r="DE11" s="155"/>
      <c r="DF11" s="153"/>
      <c r="DG11" s="153"/>
      <c r="DH11" s="155"/>
      <c r="DI11" s="155"/>
      <c r="DJ11" s="155"/>
      <c r="DK11" s="155"/>
      <c r="DL11" s="153"/>
      <c r="DN11" s="153"/>
      <c r="DS11" s="318">
        <v>2</v>
      </c>
      <c r="DT11" s="318" t="s">
        <v>233</v>
      </c>
      <c r="DU11" s="155"/>
      <c r="DV11" s="275" t="s">
        <v>233</v>
      </c>
      <c r="DW11" s="318">
        <f t="shared" ref="DW11:FB11" si="70">DW12+DW17+DW18</f>
        <v>2</v>
      </c>
      <c r="DX11" s="318">
        <f t="shared" si="70"/>
        <v>6</v>
      </c>
      <c r="DY11" s="318">
        <f t="shared" si="70"/>
        <v>8</v>
      </c>
      <c r="DZ11" s="318">
        <f t="shared" si="70"/>
        <v>329</v>
      </c>
      <c r="EA11" s="318">
        <f t="shared" si="70"/>
        <v>335</v>
      </c>
      <c r="EB11" s="318">
        <f t="shared" si="70"/>
        <v>664</v>
      </c>
      <c r="EC11" s="318">
        <f t="shared" si="70"/>
        <v>380</v>
      </c>
      <c r="ED11" s="318">
        <f t="shared" si="70"/>
        <v>387</v>
      </c>
      <c r="EE11" s="318">
        <f t="shared" si="70"/>
        <v>767</v>
      </c>
      <c r="EF11" s="318">
        <f t="shared" si="70"/>
        <v>366</v>
      </c>
      <c r="EG11" s="318">
        <f t="shared" si="70"/>
        <v>363</v>
      </c>
      <c r="EH11" s="318">
        <f t="shared" si="70"/>
        <v>729</v>
      </c>
      <c r="EI11" s="318">
        <f t="shared" si="70"/>
        <v>1077</v>
      </c>
      <c r="EJ11" s="318">
        <f t="shared" si="70"/>
        <v>1091</v>
      </c>
      <c r="EK11" s="318">
        <f t="shared" si="70"/>
        <v>2168</v>
      </c>
      <c r="EL11" s="318">
        <f t="shared" si="70"/>
        <v>317</v>
      </c>
      <c r="EM11" s="318">
        <f t="shared" si="70"/>
        <v>325</v>
      </c>
      <c r="EN11" s="318">
        <f t="shared" si="70"/>
        <v>642</v>
      </c>
      <c r="EO11" s="318">
        <f t="shared" si="70"/>
        <v>322</v>
      </c>
      <c r="EP11" s="318">
        <f t="shared" si="70"/>
        <v>294</v>
      </c>
      <c r="EQ11" s="318">
        <f t="shared" si="70"/>
        <v>616</v>
      </c>
      <c r="ER11" s="318">
        <f t="shared" si="70"/>
        <v>360</v>
      </c>
      <c r="ES11" s="318">
        <f t="shared" si="70"/>
        <v>307</v>
      </c>
      <c r="ET11" s="318">
        <f t="shared" si="70"/>
        <v>667</v>
      </c>
      <c r="EU11" s="318">
        <f t="shared" si="70"/>
        <v>318</v>
      </c>
      <c r="EV11" s="318">
        <f t="shared" si="70"/>
        <v>298</v>
      </c>
      <c r="EW11" s="318">
        <f t="shared" si="70"/>
        <v>616</v>
      </c>
      <c r="EX11" s="318">
        <f t="shared" si="70"/>
        <v>310</v>
      </c>
      <c r="EY11" s="318">
        <f t="shared" si="70"/>
        <v>298</v>
      </c>
      <c r="EZ11" s="318">
        <f t="shared" si="70"/>
        <v>608</v>
      </c>
      <c r="FA11" s="318">
        <f t="shared" si="70"/>
        <v>255</v>
      </c>
      <c r="FB11" s="318">
        <f t="shared" si="70"/>
        <v>246</v>
      </c>
      <c r="FC11" s="318">
        <f t="shared" ref="FC11:GH11" si="71">FC12+FC17+FC18</f>
        <v>501</v>
      </c>
      <c r="FD11" s="318">
        <f t="shared" si="71"/>
        <v>1882</v>
      </c>
      <c r="FE11" s="318">
        <f t="shared" si="71"/>
        <v>1768</v>
      </c>
      <c r="FF11" s="318">
        <f t="shared" si="71"/>
        <v>3650</v>
      </c>
      <c r="FG11" s="318">
        <f t="shared" si="71"/>
        <v>972</v>
      </c>
      <c r="FH11" s="318">
        <f t="shared" si="71"/>
        <v>718</v>
      </c>
      <c r="FI11" s="318">
        <f t="shared" si="71"/>
        <v>1690</v>
      </c>
      <c r="FJ11" s="318">
        <f t="shared" si="71"/>
        <v>999</v>
      </c>
      <c r="FK11" s="318">
        <f t="shared" si="71"/>
        <v>658</v>
      </c>
      <c r="FL11" s="318">
        <f t="shared" si="71"/>
        <v>1657</v>
      </c>
      <c r="FM11" s="318">
        <f t="shared" si="71"/>
        <v>957</v>
      </c>
      <c r="FN11" s="318">
        <f t="shared" si="71"/>
        <v>715</v>
      </c>
      <c r="FO11" s="318">
        <f t="shared" si="71"/>
        <v>1672</v>
      </c>
      <c r="FP11" s="318">
        <f t="shared" si="71"/>
        <v>2928</v>
      </c>
      <c r="FQ11" s="318">
        <f t="shared" si="71"/>
        <v>2091</v>
      </c>
      <c r="FR11" s="318">
        <f t="shared" si="71"/>
        <v>5019</v>
      </c>
      <c r="FS11" s="318">
        <f t="shared" si="71"/>
        <v>580</v>
      </c>
      <c r="FT11" s="318">
        <f t="shared" si="71"/>
        <v>579</v>
      </c>
      <c r="FU11" s="318">
        <f t="shared" si="71"/>
        <v>1159</v>
      </c>
      <c r="FV11" s="318">
        <f t="shared" si="71"/>
        <v>518</v>
      </c>
      <c r="FW11" s="318">
        <f t="shared" si="71"/>
        <v>542</v>
      </c>
      <c r="FX11" s="318">
        <f t="shared" si="71"/>
        <v>1060</v>
      </c>
      <c r="FY11" s="318">
        <f t="shared" si="71"/>
        <v>435</v>
      </c>
      <c r="FZ11" s="318">
        <f t="shared" si="71"/>
        <v>505</v>
      </c>
      <c r="GA11" s="318">
        <f t="shared" si="71"/>
        <v>940</v>
      </c>
      <c r="GB11" s="318">
        <f t="shared" si="71"/>
        <v>1533</v>
      </c>
      <c r="GC11" s="318">
        <f t="shared" si="71"/>
        <v>1626</v>
      </c>
      <c r="GD11" s="318">
        <f t="shared" si="71"/>
        <v>3159</v>
      </c>
      <c r="GE11" s="318">
        <f t="shared" si="71"/>
        <v>86</v>
      </c>
      <c r="GF11" s="318">
        <f t="shared" si="71"/>
        <v>85</v>
      </c>
      <c r="GG11" s="318">
        <f t="shared" si="71"/>
        <v>171</v>
      </c>
      <c r="GH11" s="318">
        <f t="shared" si="71"/>
        <v>100</v>
      </c>
      <c r="GI11" s="318">
        <f t="shared" ref="GI11:GS11" si="72">GI12+GI17+GI18</f>
        <v>117</v>
      </c>
      <c r="GJ11" s="318">
        <f t="shared" si="72"/>
        <v>217</v>
      </c>
      <c r="GK11" s="318">
        <f t="shared" si="72"/>
        <v>87</v>
      </c>
      <c r="GL11" s="318">
        <f t="shared" si="72"/>
        <v>91</v>
      </c>
      <c r="GM11" s="318">
        <f t="shared" si="72"/>
        <v>178</v>
      </c>
      <c r="GN11" s="318">
        <f t="shared" si="72"/>
        <v>1806</v>
      </c>
      <c r="GO11" s="318">
        <f t="shared" si="72"/>
        <v>1919</v>
      </c>
      <c r="GP11" s="318">
        <f t="shared" si="72"/>
        <v>3725</v>
      </c>
      <c r="GQ11" s="318">
        <f t="shared" si="72"/>
        <v>7693</v>
      </c>
      <c r="GR11" s="318">
        <f t="shared" si="72"/>
        <v>6869</v>
      </c>
      <c r="GS11" s="318">
        <f t="shared" si="72"/>
        <v>14562</v>
      </c>
      <c r="GU11" s="275" t="s">
        <v>233</v>
      </c>
      <c r="GV11" s="371">
        <f t="shared" si="57"/>
        <v>666</v>
      </c>
      <c r="GW11" s="371">
        <f t="shared" si="58"/>
        <v>664</v>
      </c>
      <c r="GX11" s="371">
        <f t="shared" si="59"/>
        <v>1330</v>
      </c>
      <c r="GY11" s="371">
        <f t="shared" si="60"/>
        <v>618</v>
      </c>
      <c r="GZ11" s="371">
        <f t="shared" si="61"/>
        <v>659</v>
      </c>
      <c r="HA11" s="371">
        <f t="shared" si="62"/>
        <v>1277</v>
      </c>
      <c r="HB11" s="371">
        <f t="shared" si="63"/>
        <v>522</v>
      </c>
      <c r="HC11" s="371">
        <f t="shared" si="64"/>
        <v>596</v>
      </c>
      <c r="HD11" s="371">
        <f t="shared" si="65"/>
        <v>1118</v>
      </c>
      <c r="HE11" s="374">
        <f>HE12+HE17+HE18</f>
        <v>1806</v>
      </c>
      <c r="HF11" s="374">
        <f>HF12+HF17+HF18</f>
        <v>1919</v>
      </c>
      <c r="HG11" s="374">
        <f>HG12+HG17+HG18</f>
        <v>3725</v>
      </c>
    </row>
    <row r="12" spans="1:215" x14ac:dyDescent="0.5">
      <c r="A12" s="155"/>
      <c r="B12" s="155" t="s">
        <v>128</v>
      </c>
      <c r="C12" s="155">
        <f>C13+C14+C15+C16</f>
        <v>0</v>
      </c>
      <c r="D12" s="155">
        <f t="shared" ref="D12:BO12" si="73">D13+D14+D15+D16</f>
        <v>0</v>
      </c>
      <c r="E12" s="155">
        <f t="shared" si="73"/>
        <v>0</v>
      </c>
      <c r="F12" s="155">
        <f t="shared" si="73"/>
        <v>0</v>
      </c>
      <c r="G12" s="155">
        <f t="shared" si="73"/>
        <v>242</v>
      </c>
      <c r="H12" s="155">
        <f t="shared" si="73"/>
        <v>267</v>
      </c>
      <c r="I12" s="155">
        <f t="shared" si="73"/>
        <v>509</v>
      </c>
      <c r="J12" s="155">
        <f t="shared" si="73"/>
        <v>27</v>
      </c>
      <c r="K12" s="155">
        <f t="shared" si="73"/>
        <v>308</v>
      </c>
      <c r="L12" s="155">
        <f t="shared" si="73"/>
        <v>300</v>
      </c>
      <c r="M12" s="155">
        <f t="shared" si="73"/>
        <v>608</v>
      </c>
      <c r="N12" s="155">
        <f t="shared" si="73"/>
        <v>31</v>
      </c>
      <c r="O12" s="155">
        <f t="shared" si="73"/>
        <v>299</v>
      </c>
      <c r="P12" s="155">
        <f t="shared" si="73"/>
        <v>279</v>
      </c>
      <c r="Q12" s="155">
        <f t="shared" si="73"/>
        <v>578</v>
      </c>
      <c r="R12" s="155">
        <f t="shared" si="73"/>
        <v>30</v>
      </c>
      <c r="S12" s="155">
        <f t="shared" si="73"/>
        <v>849</v>
      </c>
      <c r="T12" s="155">
        <f t="shared" si="73"/>
        <v>846</v>
      </c>
      <c r="U12" s="155">
        <f t="shared" si="73"/>
        <v>1695</v>
      </c>
      <c r="V12" s="155">
        <f t="shared" si="73"/>
        <v>88</v>
      </c>
      <c r="W12" s="155">
        <f t="shared" si="73"/>
        <v>229</v>
      </c>
      <c r="X12" s="155">
        <f t="shared" si="73"/>
        <v>240</v>
      </c>
      <c r="Y12" s="155">
        <f t="shared" si="73"/>
        <v>469</v>
      </c>
      <c r="Z12" s="155">
        <f t="shared" si="73"/>
        <v>21</v>
      </c>
      <c r="AA12" s="155">
        <f t="shared" si="73"/>
        <v>233</v>
      </c>
      <c r="AB12" s="155">
        <f t="shared" si="73"/>
        <v>211</v>
      </c>
      <c r="AC12" s="155">
        <f t="shared" si="73"/>
        <v>444</v>
      </c>
      <c r="AD12" s="155">
        <f t="shared" si="73"/>
        <v>20</v>
      </c>
      <c r="AE12" s="155">
        <f t="shared" si="73"/>
        <v>264</v>
      </c>
      <c r="AF12" s="155">
        <f t="shared" si="73"/>
        <v>214</v>
      </c>
      <c r="AG12" s="155">
        <f t="shared" si="73"/>
        <v>478</v>
      </c>
      <c r="AH12" s="155">
        <f t="shared" si="73"/>
        <v>21</v>
      </c>
      <c r="AI12" s="155">
        <f t="shared" si="73"/>
        <v>230</v>
      </c>
      <c r="AJ12" s="155">
        <f t="shared" si="73"/>
        <v>206</v>
      </c>
      <c r="AK12" s="155">
        <f t="shared" si="73"/>
        <v>436</v>
      </c>
      <c r="AL12" s="155">
        <f t="shared" si="73"/>
        <v>20</v>
      </c>
      <c r="AM12" s="155">
        <f t="shared" si="73"/>
        <v>235</v>
      </c>
      <c r="AN12" s="155">
        <f t="shared" si="73"/>
        <v>224</v>
      </c>
      <c r="AO12" s="155">
        <f t="shared" si="73"/>
        <v>459</v>
      </c>
      <c r="AP12" s="155">
        <f t="shared" si="73"/>
        <v>19</v>
      </c>
      <c r="AQ12" s="155">
        <f t="shared" si="73"/>
        <v>187</v>
      </c>
      <c r="AR12" s="155">
        <f t="shared" si="73"/>
        <v>174</v>
      </c>
      <c r="AS12" s="155">
        <f t="shared" si="73"/>
        <v>361</v>
      </c>
      <c r="AT12" s="155">
        <f t="shared" si="73"/>
        <v>16</v>
      </c>
      <c r="AU12" s="155">
        <f t="shared" si="73"/>
        <v>1378</v>
      </c>
      <c r="AV12" s="155">
        <f t="shared" si="73"/>
        <v>1269</v>
      </c>
      <c r="AW12" s="155">
        <f t="shared" si="73"/>
        <v>2647</v>
      </c>
      <c r="AX12" s="155">
        <f t="shared" si="73"/>
        <v>117</v>
      </c>
      <c r="AY12" s="155">
        <f t="shared" si="73"/>
        <v>731</v>
      </c>
      <c r="AZ12" s="155">
        <f t="shared" si="73"/>
        <v>491</v>
      </c>
      <c r="BA12" s="155">
        <f t="shared" si="73"/>
        <v>1222</v>
      </c>
      <c r="BB12" s="155">
        <f t="shared" si="73"/>
        <v>50</v>
      </c>
      <c r="BC12" s="155">
        <f t="shared" si="73"/>
        <v>619</v>
      </c>
      <c r="BD12" s="155">
        <f t="shared" si="73"/>
        <v>448</v>
      </c>
      <c r="BE12" s="155">
        <f t="shared" si="73"/>
        <v>1067</v>
      </c>
      <c r="BF12" s="155">
        <f t="shared" si="73"/>
        <v>49</v>
      </c>
      <c r="BG12" s="155">
        <f t="shared" si="73"/>
        <v>656</v>
      </c>
      <c r="BH12" s="155">
        <f t="shared" si="73"/>
        <v>515</v>
      </c>
      <c r="BI12" s="155">
        <f t="shared" si="73"/>
        <v>1171</v>
      </c>
      <c r="BJ12" s="155">
        <f t="shared" si="73"/>
        <v>50</v>
      </c>
      <c r="BK12" s="155">
        <f t="shared" si="73"/>
        <v>2006</v>
      </c>
      <c r="BL12" s="155">
        <f t="shared" si="73"/>
        <v>1454</v>
      </c>
      <c r="BM12" s="155">
        <f t="shared" si="73"/>
        <v>3460</v>
      </c>
      <c r="BN12" s="273">
        <f t="shared" si="42"/>
        <v>149</v>
      </c>
      <c r="BO12" s="155">
        <f t="shared" si="73"/>
        <v>302</v>
      </c>
      <c r="BP12" s="155">
        <f t="shared" ref="BP12:CX12" si="74">BP13+BP14+BP15+BP16</f>
        <v>327</v>
      </c>
      <c r="BQ12" s="155">
        <f t="shared" si="74"/>
        <v>629</v>
      </c>
      <c r="BR12" s="155">
        <f t="shared" si="74"/>
        <v>40</v>
      </c>
      <c r="BS12" s="155">
        <f t="shared" si="74"/>
        <v>251</v>
      </c>
      <c r="BT12" s="155">
        <f t="shared" si="74"/>
        <v>309</v>
      </c>
      <c r="BU12" s="155">
        <f t="shared" si="74"/>
        <v>560</v>
      </c>
      <c r="BV12" s="155">
        <f t="shared" si="74"/>
        <v>40</v>
      </c>
      <c r="BW12" s="155">
        <f t="shared" si="74"/>
        <v>257</v>
      </c>
      <c r="BX12" s="155">
        <f t="shared" si="74"/>
        <v>242</v>
      </c>
      <c r="BY12" s="155">
        <f t="shared" si="74"/>
        <v>499</v>
      </c>
      <c r="BZ12" s="155">
        <f t="shared" si="74"/>
        <v>42</v>
      </c>
      <c r="CA12" s="155">
        <f t="shared" si="74"/>
        <v>810</v>
      </c>
      <c r="CB12" s="155">
        <f t="shared" si="74"/>
        <v>878</v>
      </c>
      <c r="CC12" s="155">
        <f t="shared" si="74"/>
        <v>1688</v>
      </c>
      <c r="CD12" s="155">
        <f t="shared" si="74"/>
        <v>122</v>
      </c>
      <c r="CE12" s="155">
        <f t="shared" si="74"/>
        <v>86</v>
      </c>
      <c r="CF12" s="155">
        <f t="shared" si="74"/>
        <v>85</v>
      </c>
      <c r="CG12" s="155">
        <f t="shared" si="74"/>
        <v>171</v>
      </c>
      <c r="CH12" s="155">
        <f t="shared" si="74"/>
        <v>11</v>
      </c>
      <c r="CI12" s="155">
        <f t="shared" si="74"/>
        <v>100</v>
      </c>
      <c r="CJ12" s="155">
        <f t="shared" si="74"/>
        <v>117</v>
      </c>
      <c r="CK12" s="155">
        <f t="shared" si="74"/>
        <v>217</v>
      </c>
      <c r="CL12" s="155">
        <f t="shared" si="74"/>
        <v>13</v>
      </c>
      <c r="CM12" s="155">
        <f t="shared" si="74"/>
        <v>87</v>
      </c>
      <c r="CN12" s="155">
        <f t="shared" si="74"/>
        <v>91</v>
      </c>
      <c r="CO12" s="155">
        <f t="shared" si="74"/>
        <v>178</v>
      </c>
      <c r="CP12" s="155">
        <f t="shared" si="74"/>
        <v>14</v>
      </c>
      <c r="CQ12" s="155">
        <f t="shared" si="74"/>
        <v>1083</v>
      </c>
      <c r="CR12" s="155">
        <f t="shared" si="74"/>
        <v>1171</v>
      </c>
      <c r="CS12" s="155">
        <f t="shared" si="74"/>
        <v>2254</v>
      </c>
      <c r="CT12" s="155">
        <f t="shared" si="74"/>
        <v>160</v>
      </c>
      <c r="CU12" s="155">
        <f t="shared" si="74"/>
        <v>5316</v>
      </c>
      <c r="CV12" s="155">
        <f t="shared" si="74"/>
        <v>4740</v>
      </c>
      <c r="CW12" s="155">
        <f t="shared" si="74"/>
        <v>10056</v>
      </c>
      <c r="CX12" s="155">
        <f t="shared" si="74"/>
        <v>514</v>
      </c>
      <c r="DA12" s="327" t="s">
        <v>198</v>
      </c>
      <c r="DB12" s="153">
        <v>49</v>
      </c>
      <c r="DC12" s="153">
        <v>50</v>
      </c>
      <c r="DD12" s="153">
        <v>53</v>
      </c>
      <c r="DE12" s="155"/>
      <c r="DF12" s="153">
        <v>30</v>
      </c>
      <c r="DG12" s="153">
        <v>31</v>
      </c>
      <c r="DH12" s="155"/>
      <c r="DI12" s="155"/>
      <c r="DJ12" s="155"/>
      <c r="DK12" s="155"/>
      <c r="DL12" s="155"/>
      <c r="DM12" s="155"/>
      <c r="DN12" s="155"/>
      <c r="DS12" s="318"/>
      <c r="DT12" s="318" t="s">
        <v>284</v>
      </c>
      <c r="DU12" s="155"/>
      <c r="DV12" s="155" t="s">
        <v>128</v>
      </c>
      <c r="DW12" s="318">
        <f t="shared" ref="DW12:FB12" si="75">DW13+DW14+DW15+DW16</f>
        <v>0</v>
      </c>
      <c r="DX12" s="318">
        <f t="shared" si="75"/>
        <v>0</v>
      </c>
      <c r="DY12" s="318">
        <f t="shared" si="75"/>
        <v>0</v>
      </c>
      <c r="DZ12" s="318">
        <f t="shared" si="75"/>
        <v>242</v>
      </c>
      <c r="EA12" s="318">
        <f t="shared" si="75"/>
        <v>267</v>
      </c>
      <c r="EB12" s="318">
        <f t="shared" si="75"/>
        <v>509</v>
      </c>
      <c r="EC12" s="318">
        <f t="shared" si="75"/>
        <v>308</v>
      </c>
      <c r="ED12" s="318">
        <f t="shared" si="75"/>
        <v>300</v>
      </c>
      <c r="EE12" s="318">
        <f t="shared" si="75"/>
        <v>608</v>
      </c>
      <c r="EF12" s="318">
        <f t="shared" si="75"/>
        <v>299</v>
      </c>
      <c r="EG12" s="318">
        <f t="shared" si="75"/>
        <v>279</v>
      </c>
      <c r="EH12" s="318">
        <f t="shared" si="75"/>
        <v>578</v>
      </c>
      <c r="EI12" s="318">
        <f t="shared" si="75"/>
        <v>849</v>
      </c>
      <c r="EJ12" s="318">
        <f t="shared" si="75"/>
        <v>846</v>
      </c>
      <c r="EK12" s="318">
        <f t="shared" si="75"/>
        <v>1695</v>
      </c>
      <c r="EL12" s="318">
        <f t="shared" si="75"/>
        <v>229</v>
      </c>
      <c r="EM12" s="318">
        <f t="shared" si="75"/>
        <v>240</v>
      </c>
      <c r="EN12" s="318">
        <f t="shared" si="75"/>
        <v>469</v>
      </c>
      <c r="EO12" s="318">
        <f t="shared" si="75"/>
        <v>233</v>
      </c>
      <c r="EP12" s="318">
        <f t="shared" si="75"/>
        <v>211</v>
      </c>
      <c r="EQ12" s="318">
        <f t="shared" si="75"/>
        <v>444</v>
      </c>
      <c r="ER12" s="318">
        <f t="shared" si="75"/>
        <v>264</v>
      </c>
      <c r="ES12" s="318">
        <f t="shared" si="75"/>
        <v>214</v>
      </c>
      <c r="ET12" s="318">
        <f t="shared" si="75"/>
        <v>478</v>
      </c>
      <c r="EU12" s="318">
        <f t="shared" si="75"/>
        <v>230</v>
      </c>
      <c r="EV12" s="318">
        <f t="shared" si="75"/>
        <v>206</v>
      </c>
      <c r="EW12" s="318">
        <f t="shared" si="75"/>
        <v>436</v>
      </c>
      <c r="EX12" s="318">
        <f t="shared" si="75"/>
        <v>235</v>
      </c>
      <c r="EY12" s="318">
        <f t="shared" si="75"/>
        <v>224</v>
      </c>
      <c r="EZ12" s="318">
        <f t="shared" si="75"/>
        <v>459</v>
      </c>
      <c r="FA12" s="318">
        <f t="shared" si="75"/>
        <v>187</v>
      </c>
      <c r="FB12" s="318">
        <f t="shared" si="75"/>
        <v>174</v>
      </c>
      <c r="FC12" s="318">
        <f t="shared" ref="FC12:GH12" si="76">FC13+FC14+FC15+FC16</f>
        <v>361</v>
      </c>
      <c r="FD12" s="318">
        <f t="shared" si="76"/>
        <v>1378</v>
      </c>
      <c r="FE12" s="318">
        <f t="shared" si="76"/>
        <v>1269</v>
      </c>
      <c r="FF12" s="318">
        <f t="shared" si="76"/>
        <v>2647</v>
      </c>
      <c r="FG12" s="318">
        <f t="shared" si="76"/>
        <v>731</v>
      </c>
      <c r="FH12" s="318">
        <f t="shared" si="76"/>
        <v>491</v>
      </c>
      <c r="FI12" s="318">
        <f t="shared" si="76"/>
        <v>1222</v>
      </c>
      <c r="FJ12" s="318">
        <f t="shared" si="76"/>
        <v>619</v>
      </c>
      <c r="FK12" s="318">
        <f t="shared" si="76"/>
        <v>448</v>
      </c>
      <c r="FL12" s="318">
        <f t="shared" si="76"/>
        <v>1067</v>
      </c>
      <c r="FM12" s="318">
        <f t="shared" si="76"/>
        <v>656</v>
      </c>
      <c r="FN12" s="318">
        <f t="shared" si="76"/>
        <v>515</v>
      </c>
      <c r="FO12" s="318">
        <f t="shared" si="76"/>
        <v>1171</v>
      </c>
      <c r="FP12" s="318">
        <f t="shared" si="76"/>
        <v>2006</v>
      </c>
      <c r="FQ12" s="318">
        <f t="shared" si="76"/>
        <v>1454</v>
      </c>
      <c r="FR12" s="318">
        <f t="shared" si="76"/>
        <v>3460</v>
      </c>
      <c r="FS12" s="318">
        <f t="shared" si="76"/>
        <v>302</v>
      </c>
      <c r="FT12" s="318">
        <f t="shared" si="76"/>
        <v>327</v>
      </c>
      <c r="FU12" s="318">
        <f t="shared" si="76"/>
        <v>629</v>
      </c>
      <c r="FV12" s="318">
        <f t="shared" si="76"/>
        <v>251</v>
      </c>
      <c r="FW12" s="318">
        <f t="shared" si="76"/>
        <v>309</v>
      </c>
      <c r="FX12" s="318">
        <f t="shared" si="76"/>
        <v>560</v>
      </c>
      <c r="FY12" s="318">
        <f t="shared" si="76"/>
        <v>257</v>
      </c>
      <c r="FZ12" s="318">
        <f t="shared" si="76"/>
        <v>242</v>
      </c>
      <c r="GA12" s="318">
        <f t="shared" si="76"/>
        <v>499</v>
      </c>
      <c r="GB12" s="318">
        <f t="shared" si="76"/>
        <v>810</v>
      </c>
      <c r="GC12" s="318">
        <f t="shared" si="76"/>
        <v>878</v>
      </c>
      <c r="GD12" s="318">
        <f t="shared" si="76"/>
        <v>1688</v>
      </c>
      <c r="GE12" s="318">
        <f t="shared" si="76"/>
        <v>86</v>
      </c>
      <c r="GF12" s="318">
        <f t="shared" si="76"/>
        <v>85</v>
      </c>
      <c r="GG12" s="318">
        <f t="shared" si="76"/>
        <v>171</v>
      </c>
      <c r="GH12" s="318">
        <f t="shared" si="76"/>
        <v>100</v>
      </c>
      <c r="GI12" s="318">
        <f t="shared" ref="GI12:GS12" si="77">GI13+GI14+GI15+GI16</f>
        <v>117</v>
      </c>
      <c r="GJ12" s="318">
        <f t="shared" si="77"/>
        <v>217</v>
      </c>
      <c r="GK12" s="318">
        <f t="shared" si="77"/>
        <v>87</v>
      </c>
      <c r="GL12" s="318">
        <f t="shared" si="77"/>
        <v>91</v>
      </c>
      <c r="GM12" s="318">
        <f t="shared" si="77"/>
        <v>178</v>
      </c>
      <c r="GN12" s="318">
        <f t="shared" si="77"/>
        <v>1083</v>
      </c>
      <c r="GO12" s="318">
        <f t="shared" si="77"/>
        <v>1171</v>
      </c>
      <c r="GP12" s="318">
        <f t="shared" si="77"/>
        <v>2254</v>
      </c>
      <c r="GQ12" s="318">
        <f t="shared" si="77"/>
        <v>5316</v>
      </c>
      <c r="GR12" s="318">
        <f t="shared" si="77"/>
        <v>4740</v>
      </c>
      <c r="GS12" s="318">
        <f t="shared" si="77"/>
        <v>10056</v>
      </c>
      <c r="GU12" s="275" t="s">
        <v>128</v>
      </c>
      <c r="GV12" s="371">
        <f t="shared" si="57"/>
        <v>388</v>
      </c>
      <c r="GW12" s="371">
        <f t="shared" si="58"/>
        <v>412</v>
      </c>
      <c r="GX12" s="371">
        <f t="shared" si="59"/>
        <v>800</v>
      </c>
      <c r="GY12" s="371">
        <f t="shared" si="60"/>
        <v>351</v>
      </c>
      <c r="GZ12" s="371">
        <f t="shared" si="61"/>
        <v>426</v>
      </c>
      <c r="HA12" s="371">
        <f t="shared" si="62"/>
        <v>777</v>
      </c>
      <c r="HB12" s="371">
        <f t="shared" si="63"/>
        <v>344</v>
      </c>
      <c r="HC12" s="371">
        <f t="shared" si="64"/>
        <v>333</v>
      </c>
      <c r="HD12" s="371">
        <f t="shared" si="65"/>
        <v>677</v>
      </c>
      <c r="HE12" s="374">
        <f>HE13+HE14+HE15+HE16</f>
        <v>1083</v>
      </c>
      <c r="HF12" s="374">
        <f>HF13+HF14+HF15+HF16</f>
        <v>1171</v>
      </c>
      <c r="HG12" s="374">
        <f>HG13+HG14+HG15+HG16</f>
        <v>2254</v>
      </c>
    </row>
    <row r="13" spans="1:215" x14ac:dyDescent="0.5">
      <c r="A13" s="155"/>
      <c r="B13" s="155" t="s">
        <v>182</v>
      </c>
      <c r="C13" s="176"/>
      <c r="D13" s="177"/>
      <c r="E13" s="273">
        <f t="shared" si="19"/>
        <v>0</v>
      </c>
      <c r="F13" s="178"/>
      <c r="G13" s="179">
        <v>0</v>
      </c>
      <c r="H13" s="179">
        <v>0</v>
      </c>
      <c r="I13" s="273">
        <f t="shared" si="20"/>
        <v>0</v>
      </c>
      <c r="J13" s="179"/>
      <c r="K13" s="179">
        <v>0</v>
      </c>
      <c r="L13" s="179">
        <v>0</v>
      </c>
      <c r="M13" s="273">
        <f t="shared" si="21"/>
        <v>0</v>
      </c>
      <c r="N13" s="179"/>
      <c r="O13" s="179">
        <v>0</v>
      </c>
      <c r="P13" s="179">
        <v>0</v>
      </c>
      <c r="Q13" s="273">
        <f t="shared" si="22"/>
        <v>0</v>
      </c>
      <c r="R13" s="179"/>
      <c r="S13" s="273">
        <f t="shared" si="66"/>
        <v>0</v>
      </c>
      <c r="T13" s="273">
        <f t="shared" si="23"/>
        <v>0</v>
      </c>
      <c r="U13" s="273">
        <f t="shared" si="24"/>
        <v>0</v>
      </c>
      <c r="V13" s="273">
        <f t="shared" si="25"/>
        <v>0</v>
      </c>
      <c r="W13" s="179">
        <v>0</v>
      </c>
      <c r="X13" s="179">
        <v>0</v>
      </c>
      <c r="Y13" s="273">
        <f t="shared" si="26"/>
        <v>0</v>
      </c>
      <c r="Z13" s="179"/>
      <c r="AA13" s="179">
        <v>0</v>
      </c>
      <c r="AB13" s="179">
        <v>0</v>
      </c>
      <c r="AC13" s="273">
        <f t="shared" si="27"/>
        <v>0</v>
      </c>
      <c r="AD13" s="179"/>
      <c r="AE13" s="179">
        <v>0</v>
      </c>
      <c r="AF13" s="179">
        <v>0</v>
      </c>
      <c r="AG13" s="273">
        <f t="shared" si="28"/>
        <v>0</v>
      </c>
      <c r="AH13" s="179"/>
      <c r="AI13" s="179">
        <v>0</v>
      </c>
      <c r="AJ13" s="179">
        <v>0</v>
      </c>
      <c r="AK13" s="273">
        <f t="shared" si="29"/>
        <v>0</v>
      </c>
      <c r="AL13" s="179"/>
      <c r="AM13" s="179">
        <v>0</v>
      </c>
      <c r="AN13" s="179">
        <v>0</v>
      </c>
      <c r="AO13" s="273">
        <f t="shared" si="30"/>
        <v>0</v>
      </c>
      <c r="AP13" s="179"/>
      <c r="AQ13" s="179">
        <v>0</v>
      </c>
      <c r="AR13" s="179">
        <v>0</v>
      </c>
      <c r="AS13" s="273">
        <f t="shared" si="31"/>
        <v>0</v>
      </c>
      <c r="AT13" s="179"/>
      <c r="AU13" s="273">
        <f t="shared" si="32"/>
        <v>0</v>
      </c>
      <c r="AV13" s="273">
        <f t="shared" si="33"/>
        <v>0</v>
      </c>
      <c r="AW13" s="273">
        <f t="shared" si="34"/>
        <v>0</v>
      </c>
      <c r="AX13" s="273">
        <f t="shared" si="35"/>
        <v>0</v>
      </c>
      <c r="AY13" s="179">
        <v>554</v>
      </c>
      <c r="AZ13" s="179">
        <v>376</v>
      </c>
      <c r="BA13" s="273">
        <f t="shared" si="36"/>
        <v>930</v>
      </c>
      <c r="BB13" s="179">
        <v>39</v>
      </c>
      <c r="BC13" s="179">
        <v>478</v>
      </c>
      <c r="BD13" s="179">
        <v>366</v>
      </c>
      <c r="BE13" s="273">
        <f t="shared" si="37"/>
        <v>844</v>
      </c>
      <c r="BF13" s="179">
        <v>40</v>
      </c>
      <c r="BG13" s="179">
        <v>504</v>
      </c>
      <c r="BH13" s="179">
        <v>393</v>
      </c>
      <c r="BI13" s="273">
        <f t="shared" si="38"/>
        <v>897</v>
      </c>
      <c r="BJ13" s="179">
        <v>40</v>
      </c>
      <c r="BK13" s="273">
        <f t="shared" si="39"/>
        <v>1536</v>
      </c>
      <c r="BL13" s="273">
        <f t="shared" si="40"/>
        <v>1135</v>
      </c>
      <c r="BM13" s="273">
        <f t="shared" si="41"/>
        <v>2671</v>
      </c>
      <c r="BN13" s="273">
        <f t="shared" si="42"/>
        <v>119</v>
      </c>
      <c r="BO13" s="179">
        <v>277</v>
      </c>
      <c r="BP13" s="179">
        <v>295</v>
      </c>
      <c r="BQ13" s="273">
        <f t="shared" si="43"/>
        <v>572</v>
      </c>
      <c r="BR13" s="179">
        <v>36</v>
      </c>
      <c r="BS13" s="179">
        <v>229</v>
      </c>
      <c r="BT13" s="179">
        <v>281</v>
      </c>
      <c r="BU13" s="273">
        <f t="shared" si="44"/>
        <v>510</v>
      </c>
      <c r="BV13" s="179">
        <v>37</v>
      </c>
      <c r="BW13" s="179">
        <v>239</v>
      </c>
      <c r="BX13" s="179">
        <v>222</v>
      </c>
      <c r="BY13" s="273">
        <f t="shared" si="45"/>
        <v>461</v>
      </c>
      <c r="BZ13" s="179">
        <v>37</v>
      </c>
      <c r="CA13" s="273">
        <f t="shared" si="46"/>
        <v>745</v>
      </c>
      <c r="CB13" s="273">
        <f t="shared" si="47"/>
        <v>798</v>
      </c>
      <c r="CC13" s="273">
        <f t="shared" si="48"/>
        <v>1543</v>
      </c>
      <c r="CD13" s="273">
        <f t="shared" si="49"/>
        <v>110</v>
      </c>
      <c r="CE13" s="179">
        <v>86</v>
      </c>
      <c r="CF13" s="179">
        <v>85</v>
      </c>
      <c r="CG13" s="179">
        <v>171</v>
      </c>
      <c r="CH13" s="179">
        <v>11</v>
      </c>
      <c r="CI13" s="179">
        <v>100</v>
      </c>
      <c r="CJ13" s="179">
        <v>117</v>
      </c>
      <c r="CK13" s="179">
        <v>217</v>
      </c>
      <c r="CL13" s="179">
        <v>13</v>
      </c>
      <c r="CM13" s="179">
        <v>87</v>
      </c>
      <c r="CN13" s="179">
        <v>91</v>
      </c>
      <c r="CO13" s="179">
        <v>178</v>
      </c>
      <c r="CP13" s="179">
        <v>14</v>
      </c>
      <c r="CQ13" s="273">
        <f t="shared" si="50"/>
        <v>1018</v>
      </c>
      <c r="CR13" s="273">
        <f t="shared" si="51"/>
        <v>1091</v>
      </c>
      <c r="CS13" s="273">
        <f t="shared" si="52"/>
        <v>2109</v>
      </c>
      <c r="CT13" s="273">
        <f t="shared" si="53"/>
        <v>148</v>
      </c>
      <c r="CU13" s="273">
        <f t="shared" si="54"/>
        <v>2554</v>
      </c>
      <c r="CV13" s="273">
        <f t="shared" si="55"/>
        <v>2226</v>
      </c>
      <c r="CW13" s="273">
        <f t="shared" si="56"/>
        <v>4780</v>
      </c>
      <c r="CX13" s="273">
        <f t="shared" si="67"/>
        <v>267</v>
      </c>
      <c r="DA13" s="327" t="s">
        <v>199</v>
      </c>
      <c r="DB13" s="153">
        <v>117</v>
      </c>
      <c r="DC13" s="153">
        <v>74</v>
      </c>
      <c r="DD13" s="153">
        <v>31</v>
      </c>
      <c r="DE13" s="155"/>
      <c r="DF13" s="153">
        <v>4</v>
      </c>
      <c r="DG13" s="153">
        <v>3</v>
      </c>
      <c r="DH13" s="155"/>
      <c r="DI13" s="155"/>
      <c r="DJ13" s="155"/>
      <c r="DK13" s="155"/>
      <c r="DL13" s="155"/>
      <c r="DM13" s="155"/>
      <c r="DN13" s="155"/>
      <c r="DS13" s="318"/>
      <c r="DT13" s="318"/>
      <c r="DU13" s="318" t="s">
        <v>182</v>
      </c>
      <c r="DV13" s="155" t="s">
        <v>182</v>
      </c>
      <c r="DW13" s="320"/>
      <c r="DX13" s="321"/>
      <c r="DY13" s="314">
        <f t="shared" ref="DY13:DY18" si="78">DW13+DX13</f>
        <v>0</v>
      </c>
      <c r="DZ13" s="322">
        <v>0</v>
      </c>
      <c r="EA13" s="322">
        <v>0</v>
      </c>
      <c r="EB13" s="314">
        <f t="shared" ref="EB13:EB18" si="79">DZ13+EA13</f>
        <v>0</v>
      </c>
      <c r="EC13" s="322">
        <v>0</v>
      </c>
      <c r="ED13" s="322">
        <v>0</v>
      </c>
      <c r="EE13" s="314">
        <f t="shared" ref="EE13:EE18" si="80">EC13+ED13</f>
        <v>0</v>
      </c>
      <c r="EF13" s="322">
        <v>0</v>
      </c>
      <c r="EG13" s="322">
        <v>0</v>
      </c>
      <c r="EH13" s="314">
        <f t="shared" ref="EH13:EH18" si="81">EF13+EG13</f>
        <v>0</v>
      </c>
      <c r="EI13" s="314">
        <f t="shared" ref="EI13:EJ18" si="82">DW13+DZ13+EC13+EF13</f>
        <v>0</v>
      </c>
      <c r="EJ13" s="314">
        <f t="shared" si="82"/>
        <v>0</v>
      </c>
      <c r="EK13" s="314">
        <f t="shared" ref="EK13:EK18" si="83">EI13+EJ13</f>
        <v>0</v>
      </c>
      <c r="EL13" s="322">
        <v>0</v>
      </c>
      <c r="EM13" s="322">
        <v>0</v>
      </c>
      <c r="EN13" s="314">
        <f t="shared" ref="EN13:EN18" si="84">EL13+EM13</f>
        <v>0</v>
      </c>
      <c r="EO13" s="322">
        <v>0</v>
      </c>
      <c r="EP13" s="322">
        <v>0</v>
      </c>
      <c r="EQ13" s="314">
        <f t="shared" ref="EQ13:EQ18" si="85">EO13+EP13</f>
        <v>0</v>
      </c>
      <c r="ER13" s="322">
        <v>0</v>
      </c>
      <c r="ES13" s="322">
        <v>0</v>
      </c>
      <c r="ET13" s="314">
        <f t="shared" ref="ET13:ET18" si="86">ER13+ES13</f>
        <v>0</v>
      </c>
      <c r="EU13" s="322">
        <v>0</v>
      </c>
      <c r="EV13" s="322">
        <v>0</v>
      </c>
      <c r="EW13" s="314">
        <f t="shared" ref="EW13:EW18" si="87">EU13+EV13</f>
        <v>0</v>
      </c>
      <c r="EX13" s="322">
        <v>0</v>
      </c>
      <c r="EY13" s="322">
        <v>0</v>
      </c>
      <c r="EZ13" s="314">
        <f t="shared" ref="EZ13:EZ18" si="88">EX13+EY13</f>
        <v>0</v>
      </c>
      <c r="FA13" s="322">
        <v>0</v>
      </c>
      <c r="FB13" s="322">
        <v>0</v>
      </c>
      <c r="FC13" s="314">
        <f t="shared" ref="FC13:FC18" si="89">FA13+FB13</f>
        <v>0</v>
      </c>
      <c r="FD13" s="314">
        <f t="shared" ref="FD13:FE18" si="90">EL13+EO13+ER13+EU13+EX13+FA13</f>
        <v>0</v>
      </c>
      <c r="FE13" s="314">
        <f t="shared" si="90"/>
        <v>0</v>
      </c>
      <c r="FF13" s="314">
        <f t="shared" ref="FF13:FF18" si="91">FD13+FE13</f>
        <v>0</v>
      </c>
      <c r="FG13" s="322">
        <v>554</v>
      </c>
      <c r="FH13" s="322">
        <v>376</v>
      </c>
      <c r="FI13" s="314">
        <f t="shared" ref="FI13:FI18" si="92">FG13+FH13</f>
        <v>930</v>
      </c>
      <c r="FJ13" s="322">
        <v>478</v>
      </c>
      <c r="FK13" s="322">
        <v>366</v>
      </c>
      <c r="FL13" s="314">
        <f t="shared" ref="FL13:FL18" si="93">FJ13+FK13</f>
        <v>844</v>
      </c>
      <c r="FM13" s="322">
        <v>504</v>
      </c>
      <c r="FN13" s="322">
        <v>393</v>
      </c>
      <c r="FO13" s="314">
        <f t="shared" ref="FO13:FO18" si="94">FM13+FN13</f>
        <v>897</v>
      </c>
      <c r="FP13" s="314">
        <f t="shared" ref="FP13:FQ18" si="95">FG13+FJ13+FM13</f>
        <v>1536</v>
      </c>
      <c r="FQ13" s="314">
        <f t="shared" si="95"/>
        <v>1135</v>
      </c>
      <c r="FR13" s="314">
        <f t="shared" ref="FR13:FR18" si="96">FP13+FQ13</f>
        <v>2671</v>
      </c>
      <c r="FS13" s="322">
        <v>277</v>
      </c>
      <c r="FT13" s="322">
        <v>295</v>
      </c>
      <c r="FU13" s="314">
        <f t="shared" ref="FU13:FU18" si="97">FS13+FT13</f>
        <v>572</v>
      </c>
      <c r="FV13" s="322">
        <v>229</v>
      </c>
      <c r="FW13" s="322">
        <v>281</v>
      </c>
      <c r="FX13" s="314">
        <f t="shared" ref="FX13:FX18" si="98">FV13+FW13</f>
        <v>510</v>
      </c>
      <c r="FY13" s="322">
        <v>239</v>
      </c>
      <c r="FZ13" s="322">
        <v>222</v>
      </c>
      <c r="GA13" s="314">
        <f t="shared" ref="GA13:GA18" si="99">FY13+FZ13</f>
        <v>461</v>
      </c>
      <c r="GB13" s="314">
        <f t="shared" ref="GB13:GC18" si="100">FS13+FV13+FY13</f>
        <v>745</v>
      </c>
      <c r="GC13" s="314">
        <f t="shared" si="100"/>
        <v>798</v>
      </c>
      <c r="GD13" s="314">
        <f t="shared" ref="GD13:GD18" si="101">GB13+GC13</f>
        <v>1543</v>
      </c>
      <c r="GE13" s="322">
        <v>86</v>
      </c>
      <c r="GF13" s="322">
        <v>85</v>
      </c>
      <c r="GG13" s="322">
        <v>171</v>
      </c>
      <c r="GH13" s="322">
        <v>100</v>
      </c>
      <c r="GI13" s="322">
        <v>117</v>
      </c>
      <c r="GJ13" s="322">
        <v>217</v>
      </c>
      <c r="GK13" s="322">
        <v>87</v>
      </c>
      <c r="GL13" s="322">
        <v>91</v>
      </c>
      <c r="GM13" s="322">
        <v>178</v>
      </c>
      <c r="GN13" s="314">
        <f t="shared" ref="GN13:GO18" si="102">GE13+GH13+GK13+GB13</f>
        <v>1018</v>
      </c>
      <c r="GO13" s="314">
        <f t="shared" si="102"/>
        <v>1091</v>
      </c>
      <c r="GP13" s="314">
        <f t="shared" ref="GP13:GP18" si="103">GN13+GO13</f>
        <v>2109</v>
      </c>
      <c r="GQ13" s="314">
        <f t="shared" ref="GQ13:GR18" si="104">EI13+FD13+FP13+GN13</f>
        <v>2554</v>
      </c>
      <c r="GR13" s="314">
        <f t="shared" si="104"/>
        <v>2226</v>
      </c>
      <c r="GS13" s="314">
        <f t="shared" ref="GS13:GS18" si="105">GQ13+GR13</f>
        <v>4780</v>
      </c>
      <c r="GU13" s="275" t="s">
        <v>182</v>
      </c>
      <c r="GV13" s="371">
        <f t="shared" si="57"/>
        <v>363</v>
      </c>
      <c r="GW13" s="371">
        <f t="shared" si="58"/>
        <v>380</v>
      </c>
      <c r="GX13" s="371">
        <f t="shared" si="59"/>
        <v>743</v>
      </c>
      <c r="GY13" s="371">
        <f t="shared" si="60"/>
        <v>329</v>
      </c>
      <c r="GZ13" s="371">
        <f t="shared" si="61"/>
        <v>398</v>
      </c>
      <c r="HA13" s="371">
        <f t="shared" si="62"/>
        <v>727</v>
      </c>
      <c r="HB13" s="371">
        <f t="shared" si="63"/>
        <v>326</v>
      </c>
      <c r="HC13" s="371">
        <f t="shared" si="64"/>
        <v>313</v>
      </c>
      <c r="HD13" s="371">
        <f t="shared" si="65"/>
        <v>639</v>
      </c>
      <c r="HE13" s="371">
        <f t="shared" ref="HE13:HF18" si="106">GV13+GY13+HB13</f>
        <v>1018</v>
      </c>
      <c r="HF13" s="371">
        <f t="shared" si="106"/>
        <v>1091</v>
      </c>
      <c r="HG13" s="371">
        <f t="shared" ref="HG13:HG18" si="107">HE13+HF13</f>
        <v>2109</v>
      </c>
    </row>
    <row r="14" spans="1:215" x14ac:dyDescent="0.5">
      <c r="A14" s="155"/>
      <c r="B14" s="176" t="s">
        <v>183</v>
      </c>
      <c r="C14" s="155"/>
      <c r="D14" s="177"/>
      <c r="E14" s="273">
        <f t="shared" si="19"/>
        <v>0</v>
      </c>
      <c r="F14" s="178"/>
      <c r="G14" s="179">
        <v>80</v>
      </c>
      <c r="H14" s="179">
        <v>106</v>
      </c>
      <c r="I14" s="273">
        <f t="shared" si="20"/>
        <v>186</v>
      </c>
      <c r="J14" s="179">
        <v>10</v>
      </c>
      <c r="K14" s="179">
        <v>109</v>
      </c>
      <c r="L14" s="179">
        <v>106</v>
      </c>
      <c r="M14" s="273">
        <f t="shared" si="21"/>
        <v>215</v>
      </c>
      <c r="N14" s="179">
        <v>11</v>
      </c>
      <c r="O14" s="179">
        <v>145</v>
      </c>
      <c r="P14" s="179">
        <v>127</v>
      </c>
      <c r="Q14" s="273">
        <f t="shared" si="22"/>
        <v>272</v>
      </c>
      <c r="R14" s="179">
        <v>13</v>
      </c>
      <c r="S14" s="273">
        <f t="shared" si="66"/>
        <v>334</v>
      </c>
      <c r="T14" s="273">
        <f t="shared" si="23"/>
        <v>339</v>
      </c>
      <c r="U14" s="273">
        <f t="shared" si="24"/>
        <v>673</v>
      </c>
      <c r="V14" s="273">
        <f t="shared" si="25"/>
        <v>34</v>
      </c>
      <c r="W14" s="179">
        <v>116</v>
      </c>
      <c r="X14" s="179">
        <v>119</v>
      </c>
      <c r="Y14" s="273">
        <f t="shared" si="26"/>
        <v>235</v>
      </c>
      <c r="Z14" s="179">
        <v>11</v>
      </c>
      <c r="AA14" s="179">
        <v>121</v>
      </c>
      <c r="AB14" s="179">
        <v>108</v>
      </c>
      <c r="AC14" s="273">
        <f t="shared" si="27"/>
        <v>229</v>
      </c>
      <c r="AD14" s="179">
        <v>10</v>
      </c>
      <c r="AE14" s="179">
        <v>124</v>
      </c>
      <c r="AF14" s="179">
        <v>122</v>
      </c>
      <c r="AG14" s="273">
        <f t="shared" si="28"/>
        <v>246</v>
      </c>
      <c r="AH14" s="179">
        <v>10</v>
      </c>
      <c r="AI14" s="179">
        <v>109</v>
      </c>
      <c r="AJ14" s="179">
        <v>116</v>
      </c>
      <c r="AK14" s="273">
        <f t="shared" si="29"/>
        <v>225</v>
      </c>
      <c r="AL14" s="179">
        <v>11</v>
      </c>
      <c r="AM14" s="179">
        <v>124</v>
      </c>
      <c r="AN14" s="179">
        <v>125</v>
      </c>
      <c r="AO14" s="273">
        <f t="shared" si="30"/>
        <v>249</v>
      </c>
      <c r="AP14" s="179">
        <v>10</v>
      </c>
      <c r="AQ14" s="179">
        <v>123</v>
      </c>
      <c r="AR14" s="179">
        <v>109</v>
      </c>
      <c r="AS14" s="273">
        <f t="shared" si="31"/>
        <v>232</v>
      </c>
      <c r="AT14" s="179">
        <v>10</v>
      </c>
      <c r="AU14" s="273">
        <f t="shared" si="32"/>
        <v>717</v>
      </c>
      <c r="AV14" s="273">
        <f t="shared" si="33"/>
        <v>699</v>
      </c>
      <c r="AW14" s="273">
        <f t="shared" si="34"/>
        <v>1416</v>
      </c>
      <c r="AX14" s="273">
        <f t="shared" si="35"/>
        <v>62</v>
      </c>
      <c r="AY14" s="179">
        <v>177</v>
      </c>
      <c r="AZ14" s="179">
        <v>115</v>
      </c>
      <c r="BA14" s="273">
        <f t="shared" si="36"/>
        <v>292</v>
      </c>
      <c r="BB14" s="179">
        <v>11</v>
      </c>
      <c r="BC14" s="179">
        <v>141</v>
      </c>
      <c r="BD14" s="179">
        <v>82</v>
      </c>
      <c r="BE14" s="273">
        <f t="shared" si="37"/>
        <v>223</v>
      </c>
      <c r="BF14" s="179">
        <v>9</v>
      </c>
      <c r="BG14" s="179">
        <v>152</v>
      </c>
      <c r="BH14" s="179">
        <v>122</v>
      </c>
      <c r="BI14" s="273">
        <f t="shared" si="38"/>
        <v>274</v>
      </c>
      <c r="BJ14" s="179">
        <v>10</v>
      </c>
      <c r="BK14" s="273">
        <f t="shared" si="39"/>
        <v>470</v>
      </c>
      <c r="BL14" s="273">
        <f t="shared" si="40"/>
        <v>319</v>
      </c>
      <c r="BM14" s="273">
        <f t="shared" si="41"/>
        <v>789</v>
      </c>
      <c r="BN14" s="273">
        <f t="shared" si="42"/>
        <v>30</v>
      </c>
      <c r="BO14" s="179">
        <v>25</v>
      </c>
      <c r="BP14" s="179">
        <v>32</v>
      </c>
      <c r="BQ14" s="273">
        <f t="shared" si="43"/>
        <v>57</v>
      </c>
      <c r="BR14" s="179">
        <v>4</v>
      </c>
      <c r="BS14" s="179">
        <v>22</v>
      </c>
      <c r="BT14" s="179">
        <v>28</v>
      </c>
      <c r="BU14" s="273">
        <f t="shared" si="44"/>
        <v>50</v>
      </c>
      <c r="BV14" s="179">
        <v>3</v>
      </c>
      <c r="BW14" s="179">
        <v>18</v>
      </c>
      <c r="BX14" s="179">
        <v>20</v>
      </c>
      <c r="BY14" s="273">
        <f t="shared" si="45"/>
        <v>38</v>
      </c>
      <c r="BZ14" s="179">
        <v>5</v>
      </c>
      <c r="CA14" s="273">
        <f t="shared" si="46"/>
        <v>65</v>
      </c>
      <c r="CB14" s="273">
        <f t="shared" si="47"/>
        <v>80</v>
      </c>
      <c r="CC14" s="273">
        <f t="shared" si="48"/>
        <v>145</v>
      </c>
      <c r="CD14" s="273">
        <f t="shared" si="49"/>
        <v>12</v>
      </c>
      <c r="CE14" s="179">
        <v>0</v>
      </c>
      <c r="CF14" s="179">
        <v>0</v>
      </c>
      <c r="CG14" s="179">
        <v>0</v>
      </c>
      <c r="CH14" s="179"/>
      <c r="CI14" s="179">
        <v>0</v>
      </c>
      <c r="CJ14" s="179">
        <v>0</v>
      </c>
      <c r="CK14" s="179">
        <v>0</v>
      </c>
      <c r="CL14" s="179"/>
      <c r="CM14" s="179">
        <v>0</v>
      </c>
      <c r="CN14" s="179">
        <v>0</v>
      </c>
      <c r="CO14" s="179">
        <v>0</v>
      </c>
      <c r="CP14" s="179">
        <v>0</v>
      </c>
      <c r="CQ14" s="273">
        <f t="shared" si="50"/>
        <v>65</v>
      </c>
      <c r="CR14" s="273">
        <f t="shared" si="51"/>
        <v>80</v>
      </c>
      <c r="CS14" s="273">
        <f t="shared" si="52"/>
        <v>145</v>
      </c>
      <c r="CT14" s="273">
        <f t="shared" si="53"/>
        <v>12</v>
      </c>
      <c r="CU14" s="273">
        <f t="shared" si="54"/>
        <v>1586</v>
      </c>
      <c r="CV14" s="273">
        <f t="shared" si="55"/>
        <v>1437</v>
      </c>
      <c r="CW14" s="273">
        <f t="shared" si="56"/>
        <v>3023</v>
      </c>
      <c r="CX14" s="273">
        <f t="shared" si="67"/>
        <v>138</v>
      </c>
      <c r="DA14" s="274"/>
      <c r="DB14" s="155"/>
      <c r="DC14" s="155"/>
      <c r="DD14" s="155"/>
      <c r="DE14" s="155"/>
      <c r="DF14" s="155"/>
      <c r="DG14" s="155"/>
      <c r="DH14" s="155"/>
      <c r="DI14" s="155"/>
      <c r="DJ14" s="155"/>
      <c r="DK14" s="155"/>
      <c r="DL14" s="155"/>
      <c r="DM14" s="155"/>
      <c r="DN14" s="155"/>
      <c r="DS14" s="318"/>
      <c r="DT14" s="318"/>
      <c r="DU14" s="320" t="s">
        <v>183</v>
      </c>
      <c r="DV14" s="176" t="s">
        <v>183</v>
      </c>
      <c r="DW14" s="318"/>
      <c r="DX14" s="321"/>
      <c r="DY14" s="314">
        <f t="shared" si="78"/>
        <v>0</v>
      </c>
      <c r="DZ14" s="322">
        <v>80</v>
      </c>
      <c r="EA14" s="322">
        <v>106</v>
      </c>
      <c r="EB14" s="314">
        <f t="shared" si="79"/>
        <v>186</v>
      </c>
      <c r="EC14" s="322">
        <v>109</v>
      </c>
      <c r="ED14" s="322">
        <v>106</v>
      </c>
      <c r="EE14" s="314">
        <f t="shared" si="80"/>
        <v>215</v>
      </c>
      <c r="EF14" s="322">
        <v>145</v>
      </c>
      <c r="EG14" s="322">
        <v>127</v>
      </c>
      <c r="EH14" s="314">
        <f t="shared" si="81"/>
        <v>272</v>
      </c>
      <c r="EI14" s="314">
        <f t="shared" si="82"/>
        <v>334</v>
      </c>
      <c r="EJ14" s="314">
        <f t="shared" si="82"/>
        <v>339</v>
      </c>
      <c r="EK14" s="314">
        <f t="shared" si="83"/>
        <v>673</v>
      </c>
      <c r="EL14" s="322">
        <v>116</v>
      </c>
      <c r="EM14" s="322">
        <v>119</v>
      </c>
      <c r="EN14" s="314">
        <f t="shared" si="84"/>
        <v>235</v>
      </c>
      <c r="EO14" s="322">
        <v>121</v>
      </c>
      <c r="EP14" s="322">
        <v>108</v>
      </c>
      <c r="EQ14" s="314">
        <f t="shared" si="85"/>
        <v>229</v>
      </c>
      <c r="ER14" s="322">
        <v>124</v>
      </c>
      <c r="ES14" s="322">
        <v>122</v>
      </c>
      <c r="ET14" s="314">
        <f t="shared" si="86"/>
        <v>246</v>
      </c>
      <c r="EU14" s="322">
        <v>109</v>
      </c>
      <c r="EV14" s="322">
        <v>116</v>
      </c>
      <c r="EW14" s="314">
        <f t="shared" si="87"/>
        <v>225</v>
      </c>
      <c r="EX14" s="322">
        <v>124</v>
      </c>
      <c r="EY14" s="322">
        <v>125</v>
      </c>
      <c r="EZ14" s="314">
        <f t="shared" si="88"/>
        <v>249</v>
      </c>
      <c r="FA14" s="322">
        <v>123</v>
      </c>
      <c r="FB14" s="322">
        <v>109</v>
      </c>
      <c r="FC14" s="314">
        <f t="shared" si="89"/>
        <v>232</v>
      </c>
      <c r="FD14" s="314">
        <f t="shared" si="90"/>
        <v>717</v>
      </c>
      <c r="FE14" s="314">
        <f t="shared" si="90"/>
        <v>699</v>
      </c>
      <c r="FF14" s="314">
        <f t="shared" si="91"/>
        <v>1416</v>
      </c>
      <c r="FG14" s="322">
        <v>177</v>
      </c>
      <c r="FH14" s="322">
        <v>115</v>
      </c>
      <c r="FI14" s="314">
        <f t="shared" si="92"/>
        <v>292</v>
      </c>
      <c r="FJ14" s="322">
        <v>141</v>
      </c>
      <c r="FK14" s="322">
        <v>82</v>
      </c>
      <c r="FL14" s="314">
        <f t="shared" si="93"/>
        <v>223</v>
      </c>
      <c r="FM14" s="322">
        <v>152</v>
      </c>
      <c r="FN14" s="322">
        <v>122</v>
      </c>
      <c r="FO14" s="314">
        <f t="shared" si="94"/>
        <v>274</v>
      </c>
      <c r="FP14" s="314">
        <f t="shared" si="95"/>
        <v>470</v>
      </c>
      <c r="FQ14" s="314">
        <f t="shared" si="95"/>
        <v>319</v>
      </c>
      <c r="FR14" s="314">
        <f t="shared" si="96"/>
        <v>789</v>
      </c>
      <c r="FS14" s="322">
        <v>25</v>
      </c>
      <c r="FT14" s="322">
        <v>32</v>
      </c>
      <c r="FU14" s="314">
        <f t="shared" si="97"/>
        <v>57</v>
      </c>
      <c r="FV14" s="322">
        <v>22</v>
      </c>
      <c r="FW14" s="322">
        <v>28</v>
      </c>
      <c r="FX14" s="314">
        <f t="shared" si="98"/>
        <v>50</v>
      </c>
      <c r="FY14" s="322">
        <v>18</v>
      </c>
      <c r="FZ14" s="322">
        <v>20</v>
      </c>
      <c r="GA14" s="314">
        <f t="shared" si="99"/>
        <v>38</v>
      </c>
      <c r="GB14" s="314">
        <f t="shared" si="100"/>
        <v>65</v>
      </c>
      <c r="GC14" s="314">
        <f t="shared" si="100"/>
        <v>80</v>
      </c>
      <c r="GD14" s="314">
        <f t="shared" si="101"/>
        <v>145</v>
      </c>
      <c r="GE14" s="322">
        <v>0</v>
      </c>
      <c r="GF14" s="322">
        <v>0</v>
      </c>
      <c r="GG14" s="322">
        <v>0</v>
      </c>
      <c r="GH14" s="322">
        <v>0</v>
      </c>
      <c r="GI14" s="322">
        <v>0</v>
      </c>
      <c r="GJ14" s="322">
        <v>0</v>
      </c>
      <c r="GK14" s="322">
        <v>0</v>
      </c>
      <c r="GL14" s="322">
        <v>0</v>
      </c>
      <c r="GM14" s="322">
        <v>0</v>
      </c>
      <c r="GN14" s="314">
        <f t="shared" si="102"/>
        <v>65</v>
      </c>
      <c r="GO14" s="314">
        <f t="shared" si="102"/>
        <v>80</v>
      </c>
      <c r="GP14" s="314">
        <f t="shared" si="103"/>
        <v>145</v>
      </c>
      <c r="GQ14" s="314">
        <f t="shared" si="104"/>
        <v>1586</v>
      </c>
      <c r="GR14" s="314">
        <f t="shared" si="104"/>
        <v>1437</v>
      </c>
      <c r="GS14" s="314">
        <f t="shared" si="105"/>
        <v>3023</v>
      </c>
      <c r="GU14" s="297" t="s">
        <v>183</v>
      </c>
      <c r="GV14" s="371">
        <f t="shared" si="57"/>
        <v>25</v>
      </c>
      <c r="GW14" s="371">
        <f t="shared" si="58"/>
        <v>32</v>
      </c>
      <c r="GX14" s="371">
        <f t="shared" si="59"/>
        <v>57</v>
      </c>
      <c r="GY14" s="371">
        <f t="shared" si="60"/>
        <v>22</v>
      </c>
      <c r="GZ14" s="371">
        <f t="shared" si="61"/>
        <v>28</v>
      </c>
      <c r="HA14" s="371">
        <f t="shared" si="62"/>
        <v>50</v>
      </c>
      <c r="HB14" s="371">
        <f t="shared" si="63"/>
        <v>18</v>
      </c>
      <c r="HC14" s="371">
        <f t="shared" si="64"/>
        <v>20</v>
      </c>
      <c r="HD14" s="371">
        <f t="shared" si="65"/>
        <v>38</v>
      </c>
      <c r="HE14" s="371">
        <f t="shared" si="106"/>
        <v>65</v>
      </c>
      <c r="HF14" s="371">
        <f t="shared" si="106"/>
        <v>80</v>
      </c>
      <c r="HG14" s="371">
        <f t="shared" si="107"/>
        <v>145</v>
      </c>
    </row>
    <row r="15" spans="1:215" x14ac:dyDescent="0.5">
      <c r="A15" s="155"/>
      <c r="B15" s="176" t="s">
        <v>279</v>
      </c>
      <c r="C15" s="155"/>
      <c r="D15" s="177"/>
      <c r="E15" s="273">
        <f t="shared" si="19"/>
        <v>0</v>
      </c>
      <c r="F15" s="178"/>
      <c r="G15" s="179">
        <v>106</v>
      </c>
      <c r="H15" s="179">
        <v>94</v>
      </c>
      <c r="I15" s="273">
        <f t="shared" si="20"/>
        <v>200</v>
      </c>
      <c r="J15" s="179">
        <v>12</v>
      </c>
      <c r="K15" s="179">
        <v>102</v>
      </c>
      <c r="L15" s="179">
        <v>109</v>
      </c>
      <c r="M15" s="273">
        <f t="shared" si="21"/>
        <v>211</v>
      </c>
      <c r="N15" s="179">
        <v>12</v>
      </c>
      <c r="O15" s="179">
        <v>80</v>
      </c>
      <c r="P15" s="179">
        <v>85</v>
      </c>
      <c r="Q15" s="273">
        <f t="shared" si="22"/>
        <v>165</v>
      </c>
      <c r="R15" s="179">
        <v>9</v>
      </c>
      <c r="S15" s="273">
        <f t="shared" si="66"/>
        <v>288</v>
      </c>
      <c r="T15" s="273">
        <f t="shared" si="23"/>
        <v>288</v>
      </c>
      <c r="U15" s="273">
        <f t="shared" si="24"/>
        <v>576</v>
      </c>
      <c r="V15" s="273">
        <f t="shared" si="25"/>
        <v>33</v>
      </c>
      <c r="W15" s="179">
        <v>84</v>
      </c>
      <c r="X15" s="179">
        <v>92</v>
      </c>
      <c r="Y15" s="273">
        <f t="shared" si="26"/>
        <v>176</v>
      </c>
      <c r="Z15" s="179">
        <v>8</v>
      </c>
      <c r="AA15" s="179">
        <v>77</v>
      </c>
      <c r="AB15" s="179">
        <v>70</v>
      </c>
      <c r="AC15" s="273">
        <f t="shared" si="27"/>
        <v>147</v>
      </c>
      <c r="AD15" s="179">
        <v>8</v>
      </c>
      <c r="AE15" s="179">
        <v>102</v>
      </c>
      <c r="AF15" s="179">
        <v>72</v>
      </c>
      <c r="AG15" s="273">
        <f t="shared" si="28"/>
        <v>174</v>
      </c>
      <c r="AH15" s="179">
        <v>8</v>
      </c>
      <c r="AI15" s="179">
        <v>106</v>
      </c>
      <c r="AJ15" s="179">
        <v>63</v>
      </c>
      <c r="AK15" s="273">
        <f t="shared" si="29"/>
        <v>169</v>
      </c>
      <c r="AL15" s="179">
        <v>7</v>
      </c>
      <c r="AM15" s="179">
        <v>84</v>
      </c>
      <c r="AN15" s="179">
        <v>82</v>
      </c>
      <c r="AO15" s="273">
        <f t="shared" si="30"/>
        <v>166</v>
      </c>
      <c r="AP15" s="179">
        <v>7</v>
      </c>
      <c r="AQ15" s="179">
        <v>48</v>
      </c>
      <c r="AR15" s="179">
        <v>47</v>
      </c>
      <c r="AS15" s="273">
        <f t="shared" si="31"/>
        <v>95</v>
      </c>
      <c r="AT15" s="179">
        <v>4</v>
      </c>
      <c r="AU15" s="273">
        <f t="shared" si="32"/>
        <v>501</v>
      </c>
      <c r="AV15" s="273">
        <f t="shared" si="33"/>
        <v>426</v>
      </c>
      <c r="AW15" s="273">
        <f t="shared" si="34"/>
        <v>927</v>
      </c>
      <c r="AX15" s="273">
        <f t="shared" si="35"/>
        <v>42</v>
      </c>
      <c r="AY15" s="179">
        <v>0</v>
      </c>
      <c r="AZ15" s="179">
        <v>0</v>
      </c>
      <c r="BA15" s="273">
        <f t="shared" si="36"/>
        <v>0</v>
      </c>
      <c r="BB15" s="179"/>
      <c r="BC15" s="179">
        <v>0</v>
      </c>
      <c r="BD15" s="179">
        <v>0</v>
      </c>
      <c r="BE15" s="273">
        <f t="shared" si="37"/>
        <v>0</v>
      </c>
      <c r="BF15" s="179"/>
      <c r="BG15" s="179">
        <v>0</v>
      </c>
      <c r="BH15" s="179">
        <v>0</v>
      </c>
      <c r="BI15" s="273">
        <f t="shared" si="38"/>
        <v>0</v>
      </c>
      <c r="BJ15" s="179"/>
      <c r="BK15" s="273">
        <f t="shared" si="39"/>
        <v>0</v>
      </c>
      <c r="BL15" s="273">
        <f t="shared" si="40"/>
        <v>0</v>
      </c>
      <c r="BM15" s="273">
        <f t="shared" si="41"/>
        <v>0</v>
      </c>
      <c r="BN15" s="273">
        <f t="shared" si="42"/>
        <v>0</v>
      </c>
      <c r="BO15" s="179">
        <v>0</v>
      </c>
      <c r="BP15" s="179">
        <v>0</v>
      </c>
      <c r="BQ15" s="273">
        <f t="shared" si="43"/>
        <v>0</v>
      </c>
      <c r="BR15" s="179"/>
      <c r="BS15" s="179">
        <v>0</v>
      </c>
      <c r="BT15" s="179">
        <v>0</v>
      </c>
      <c r="BU15" s="273">
        <f t="shared" si="44"/>
        <v>0</v>
      </c>
      <c r="BV15" s="179"/>
      <c r="BW15" s="179">
        <v>0</v>
      </c>
      <c r="BX15" s="179">
        <v>0</v>
      </c>
      <c r="BY15" s="273">
        <f t="shared" si="45"/>
        <v>0</v>
      </c>
      <c r="BZ15" s="179"/>
      <c r="CA15" s="273">
        <f t="shared" si="46"/>
        <v>0</v>
      </c>
      <c r="CB15" s="273">
        <f t="shared" si="47"/>
        <v>0</v>
      </c>
      <c r="CC15" s="273">
        <f t="shared" si="48"/>
        <v>0</v>
      </c>
      <c r="CD15" s="273">
        <f t="shared" si="49"/>
        <v>0</v>
      </c>
      <c r="CE15" s="179">
        <v>0</v>
      </c>
      <c r="CF15" s="179">
        <v>0</v>
      </c>
      <c r="CG15" s="179">
        <v>0</v>
      </c>
      <c r="CH15" s="179"/>
      <c r="CI15" s="179">
        <v>0</v>
      </c>
      <c r="CJ15" s="179">
        <v>0</v>
      </c>
      <c r="CK15" s="179">
        <v>0</v>
      </c>
      <c r="CL15" s="179"/>
      <c r="CM15" s="179">
        <v>0</v>
      </c>
      <c r="CN15" s="179">
        <v>0</v>
      </c>
      <c r="CO15" s="179">
        <v>0</v>
      </c>
      <c r="CP15" s="179">
        <v>0</v>
      </c>
      <c r="CQ15" s="273">
        <f t="shared" si="50"/>
        <v>0</v>
      </c>
      <c r="CR15" s="273">
        <f t="shared" si="51"/>
        <v>0</v>
      </c>
      <c r="CS15" s="273">
        <f t="shared" si="52"/>
        <v>0</v>
      </c>
      <c r="CT15" s="273">
        <f t="shared" si="53"/>
        <v>0</v>
      </c>
      <c r="CU15" s="273">
        <f t="shared" si="54"/>
        <v>789</v>
      </c>
      <c r="CV15" s="273">
        <f t="shared" si="55"/>
        <v>714</v>
      </c>
      <c r="CW15" s="273">
        <f t="shared" si="56"/>
        <v>1503</v>
      </c>
      <c r="CX15" s="273">
        <f t="shared" si="67"/>
        <v>75</v>
      </c>
      <c r="DS15" s="318"/>
      <c r="DT15" s="318"/>
      <c r="DU15" s="320" t="s">
        <v>279</v>
      </c>
      <c r="DV15" s="176" t="s">
        <v>279</v>
      </c>
      <c r="DW15" s="318"/>
      <c r="DX15" s="321"/>
      <c r="DY15" s="314">
        <f t="shared" si="78"/>
        <v>0</v>
      </c>
      <c r="DZ15" s="322">
        <v>106</v>
      </c>
      <c r="EA15" s="322">
        <v>94</v>
      </c>
      <c r="EB15" s="314">
        <f t="shared" si="79"/>
        <v>200</v>
      </c>
      <c r="EC15" s="322">
        <v>102</v>
      </c>
      <c r="ED15" s="322">
        <v>109</v>
      </c>
      <c r="EE15" s="314">
        <f t="shared" si="80"/>
        <v>211</v>
      </c>
      <c r="EF15" s="322">
        <v>80</v>
      </c>
      <c r="EG15" s="322">
        <v>85</v>
      </c>
      <c r="EH15" s="314">
        <f t="shared" si="81"/>
        <v>165</v>
      </c>
      <c r="EI15" s="314">
        <f t="shared" si="82"/>
        <v>288</v>
      </c>
      <c r="EJ15" s="314">
        <f t="shared" si="82"/>
        <v>288</v>
      </c>
      <c r="EK15" s="314">
        <f t="shared" si="83"/>
        <v>576</v>
      </c>
      <c r="EL15" s="322">
        <v>84</v>
      </c>
      <c r="EM15" s="322">
        <v>92</v>
      </c>
      <c r="EN15" s="314">
        <f t="shared" si="84"/>
        <v>176</v>
      </c>
      <c r="EO15" s="322">
        <v>77</v>
      </c>
      <c r="EP15" s="322">
        <v>70</v>
      </c>
      <c r="EQ15" s="314">
        <f t="shared" si="85"/>
        <v>147</v>
      </c>
      <c r="ER15" s="322">
        <v>102</v>
      </c>
      <c r="ES15" s="322">
        <v>72</v>
      </c>
      <c r="ET15" s="314">
        <f t="shared" si="86"/>
        <v>174</v>
      </c>
      <c r="EU15" s="322">
        <v>106</v>
      </c>
      <c r="EV15" s="322">
        <v>63</v>
      </c>
      <c r="EW15" s="314">
        <f t="shared" si="87"/>
        <v>169</v>
      </c>
      <c r="EX15" s="322">
        <v>84</v>
      </c>
      <c r="EY15" s="322">
        <v>82</v>
      </c>
      <c r="EZ15" s="314">
        <f t="shared" si="88"/>
        <v>166</v>
      </c>
      <c r="FA15" s="322">
        <v>48</v>
      </c>
      <c r="FB15" s="322">
        <v>47</v>
      </c>
      <c r="FC15" s="314">
        <f t="shared" si="89"/>
        <v>95</v>
      </c>
      <c r="FD15" s="314">
        <f t="shared" si="90"/>
        <v>501</v>
      </c>
      <c r="FE15" s="314">
        <f t="shared" si="90"/>
        <v>426</v>
      </c>
      <c r="FF15" s="314">
        <f t="shared" si="91"/>
        <v>927</v>
      </c>
      <c r="FG15" s="322">
        <v>0</v>
      </c>
      <c r="FH15" s="322">
        <v>0</v>
      </c>
      <c r="FI15" s="314">
        <f t="shared" si="92"/>
        <v>0</v>
      </c>
      <c r="FJ15" s="322">
        <v>0</v>
      </c>
      <c r="FK15" s="322">
        <v>0</v>
      </c>
      <c r="FL15" s="314">
        <f t="shared" si="93"/>
        <v>0</v>
      </c>
      <c r="FM15" s="322">
        <v>0</v>
      </c>
      <c r="FN15" s="322">
        <v>0</v>
      </c>
      <c r="FO15" s="314">
        <f t="shared" si="94"/>
        <v>0</v>
      </c>
      <c r="FP15" s="314">
        <f t="shared" si="95"/>
        <v>0</v>
      </c>
      <c r="FQ15" s="314">
        <f t="shared" si="95"/>
        <v>0</v>
      </c>
      <c r="FR15" s="314">
        <f t="shared" si="96"/>
        <v>0</v>
      </c>
      <c r="FS15" s="322">
        <v>0</v>
      </c>
      <c r="FT15" s="322">
        <v>0</v>
      </c>
      <c r="FU15" s="314">
        <f t="shared" si="97"/>
        <v>0</v>
      </c>
      <c r="FV15" s="322">
        <v>0</v>
      </c>
      <c r="FW15" s="322">
        <v>0</v>
      </c>
      <c r="FX15" s="314">
        <f t="shared" si="98"/>
        <v>0</v>
      </c>
      <c r="FY15" s="322">
        <v>0</v>
      </c>
      <c r="FZ15" s="322">
        <v>0</v>
      </c>
      <c r="GA15" s="314">
        <f t="shared" si="99"/>
        <v>0</v>
      </c>
      <c r="GB15" s="314">
        <f t="shared" si="100"/>
        <v>0</v>
      </c>
      <c r="GC15" s="314">
        <f t="shared" si="100"/>
        <v>0</v>
      </c>
      <c r="GD15" s="314">
        <f t="shared" si="101"/>
        <v>0</v>
      </c>
      <c r="GE15" s="322">
        <v>0</v>
      </c>
      <c r="GF15" s="322">
        <v>0</v>
      </c>
      <c r="GG15" s="322">
        <v>0</v>
      </c>
      <c r="GH15" s="322">
        <v>0</v>
      </c>
      <c r="GI15" s="322">
        <v>0</v>
      </c>
      <c r="GJ15" s="322">
        <v>0</v>
      </c>
      <c r="GK15" s="322">
        <v>0</v>
      </c>
      <c r="GL15" s="322">
        <v>0</v>
      </c>
      <c r="GM15" s="322">
        <v>0</v>
      </c>
      <c r="GN15" s="314">
        <f t="shared" si="102"/>
        <v>0</v>
      </c>
      <c r="GO15" s="314">
        <f t="shared" si="102"/>
        <v>0</v>
      </c>
      <c r="GP15" s="314">
        <f t="shared" si="103"/>
        <v>0</v>
      </c>
      <c r="GQ15" s="314">
        <f t="shared" si="104"/>
        <v>789</v>
      </c>
      <c r="GR15" s="314">
        <f t="shared" si="104"/>
        <v>714</v>
      </c>
      <c r="GS15" s="314">
        <f t="shared" si="105"/>
        <v>1503</v>
      </c>
      <c r="GU15" s="297" t="s">
        <v>279</v>
      </c>
      <c r="GV15" s="371">
        <f t="shared" si="57"/>
        <v>0</v>
      </c>
      <c r="GW15" s="371">
        <f t="shared" si="58"/>
        <v>0</v>
      </c>
      <c r="GX15" s="371">
        <f t="shared" si="59"/>
        <v>0</v>
      </c>
      <c r="GY15" s="371">
        <f t="shared" si="60"/>
        <v>0</v>
      </c>
      <c r="GZ15" s="371">
        <f t="shared" si="61"/>
        <v>0</v>
      </c>
      <c r="HA15" s="371">
        <f t="shared" si="62"/>
        <v>0</v>
      </c>
      <c r="HB15" s="371">
        <f t="shared" si="63"/>
        <v>0</v>
      </c>
      <c r="HC15" s="371">
        <f t="shared" si="64"/>
        <v>0</v>
      </c>
      <c r="HD15" s="371">
        <f t="shared" si="65"/>
        <v>0</v>
      </c>
      <c r="HE15" s="371">
        <f t="shared" si="106"/>
        <v>0</v>
      </c>
      <c r="HF15" s="371">
        <f t="shared" si="106"/>
        <v>0</v>
      </c>
      <c r="HG15" s="371">
        <f t="shared" si="107"/>
        <v>0</v>
      </c>
    </row>
    <row r="16" spans="1:215" x14ac:dyDescent="0.5">
      <c r="A16" s="155"/>
      <c r="B16" s="176" t="s">
        <v>280</v>
      </c>
      <c r="C16" s="155"/>
      <c r="D16" s="177"/>
      <c r="E16" s="273">
        <f t="shared" si="19"/>
        <v>0</v>
      </c>
      <c r="F16" s="178"/>
      <c r="G16" s="179">
        <v>56</v>
      </c>
      <c r="H16" s="179">
        <v>67</v>
      </c>
      <c r="I16" s="273">
        <f t="shared" si="20"/>
        <v>123</v>
      </c>
      <c r="J16" s="179">
        <v>5</v>
      </c>
      <c r="K16" s="179">
        <v>97</v>
      </c>
      <c r="L16" s="179">
        <v>85</v>
      </c>
      <c r="M16" s="273">
        <f t="shared" si="21"/>
        <v>182</v>
      </c>
      <c r="N16" s="179">
        <v>8</v>
      </c>
      <c r="O16" s="179">
        <v>74</v>
      </c>
      <c r="P16" s="179">
        <v>67</v>
      </c>
      <c r="Q16" s="273">
        <f t="shared" si="22"/>
        <v>141</v>
      </c>
      <c r="R16" s="179">
        <v>8</v>
      </c>
      <c r="S16" s="273">
        <f t="shared" si="66"/>
        <v>227</v>
      </c>
      <c r="T16" s="273">
        <f t="shared" si="23"/>
        <v>219</v>
      </c>
      <c r="U16" s="273">
        <f t="shared" si="24"/>
        <v>446</v>
      </c>
      <c r="V16" s="273">
        <f t="shared" si="25"/>
        <v>21</v>
      </c>
      <c r="W16" s="179">
        <v>29</v>
      </c>
      <c r="X16" s="179">
        <v>29</v>
      </c>
      <c r="Y16" s="273">
        <f t="shared" si="26"/>
        <v>58</v>
      </c>
      <c r="Z16" s="179">
        <v>2</v>
      </c>
      <c r="AA16" s="179">
        <v>35</v>
      </c>
      <c r="AB16" s="179">
        <v>33</v>
      </c>
      <c r="AC16" s="273">
        <f t="shared" si="27"/>
        <v>68</v>
      </c>
      <c r="AD16" s="179">
        <v>2</v>
      </c>
      <c r="AE16" s="179">
        <v>38</v>
      </c>
      <c r="AF16" s="179">
        <v>20</v>
      </c>
      <c r="AG16" s="273">
        <f t="shared" si="28"/>
        <v>58</v>
      </c>
      <c r="AH16" s="179">
        <v>3</v>
      </c>
      <c r="AI16" s="179">
        <v>15</v>
      </c>
      <c r="AJ16" s="179">
        <v>27</v>
      </c>
      <c r="AK16" s="273">
        <f t="shared" si="29"/>
        <v>42</v>
      </c>
      <c r="AL16" s="179">
        <v>2</v>
      </c>
      <c r="AM16" s="179">
        <v>27</v>
      </c>
      <c r="AN16" s="179">
        <v>17</v>
      </c>
      <c r="AO16" s="273">
        <f t="shared" si="30"/>
        <v>44</v>
      </c>
      <c r="AP16" s="179">
        <v>2</v>
      </c>
      <c r="AQ16" s="179">
        <v>16</v>
      </c>
      <c r="AR16" s="179">
        <v>18</v>
      </c>
      <c r="AS16" s="273">
        <f t="shared" si="31"/>
        <v>34</v>
      </c>
      <c r="AT16" s="179">
        <v>2</v>
      </c>
      <c r="AU16" s="273">
        <f t="shared" si="32"/>
        <v>160</v>
      </c>
      <c r="AV16" s="273">
        <f t="shared" si="33"/>
        <v>144</v>
      </c>
      <c r="AW16" s="273">
        <f t="shared" si="34"/>
        <v>304</v>
      </c>
      <c r="AX16" s="273">
        <f t="shared" si="35"/>
        <v>13</v>
      </c>
      <c r="AY16" s="179">
        <v>0</v>
      </c>
      <c r="AZ16" s="179">
        <v>0</v>
      </c>
      <c r="BA16" s="273">
        <f t="shared" si="36"/>
        <v>0</v>
      </c>
      <c r="BB16" s="179"/>
      <c r="BC16" s="179">
        <v>0</v>
      </c>
      <c r="BD16" s="179">
        <v>0</v>
      </c>
      <c r="BE16" s="273">
        <f t="shared" si="37"/>
        <v>0</v>
      </c>
      <c r="BF16" s="179"/>
      <c r="BG16" s="179">
        <v>0</v>
      </c>
      <c r="BH16" s="179">
        <v>0</v>
      </c>
      <c r="BI16" s="273">
        <f t="shared" si="38"/>
        <v>0</v>
      </c>
      <c r="BJ16" s="179"/>
      <c r="BK16" s="273">
        <f t="shared" si="39"/>
        <v>0</v>
      </c>
      <c r="BL16" s="273">
        <f t="shared" si="40"/>
        <v>0</v>
      </c>
      <c r="BM16" s="273">
        <f t="shared" si="41"/>
        <v>0</v>
      </c>
      <c r="BN16" s="273">
        <f t="shared" si="42"/>
        <v>0</v>
      </c>
      <c r="BO16" s="179">
        <v>0</v>
      </c>
      <c r="BP16" s="179">
        <v>0</v>
      </c>
      <c r="BQ16" s="273">
        <f t="shared" si="43"/>
        <v>0</v>
      </c>
      <c r="BR16" s="179"/>
      <c r="BS16" s="179">
        <v>0</v>
      </c>
      <c r="BT16" s="179">
        <v>0</v>
      </c>
      <c r="BU16" s="273">
        <f t="shared" si="44"/>
        <v>0</v>
      </c>
      <c r="BV16" s="179"/>
      <c r="BW16" s="179">
        <v>0</v>
      </c>
      <c r="BX16" s="179">
        <v>0</v>
      </c>
      <c r="BY16" s="273">
        <f t="shared" si="45"/>
        <v>0</v>
      </c>
      <c r="BZ16" s="179"/>
      <c r="CA16" s="273">
        <f t="shared" si="46"/>
        <v>0</v>
      </c>
      <c r="CB16" s="273">
        <f t="shared" si="47"/>
        <v>0</v>
      </c>
      <c r="CC16" s="273">
        <f t="shared" si="48"/>
        <v>0</v>
      </c>
      <c r="CD16" s="273">
        <f t="shared" si="49"/>
        <v>0</v>
      </c>
      <c r="CE16" s="179">
        <v>0</v>
      </c>
      <c r="CF16" s="179">
        <v>0</v>
      </c>
      <c r="CG16" s="179">
        <v>0</v>
      </c>
      <c r="CH16" s="179"/>
      <c r="CI16" s="179">
        <v>0</v>
      </c>
      <c r="CJ16" s="179">
        <v>0</v>
      </c>
      <c r="CK16" s="179">
        <v>0</v>
      </c>
      <c r="CL16" s="179"/>
      <c r="CM16" s="179">
        <v>0</v>
      </c>
      <c r="CN16" s="179">
        <v>0</v>
      </c>
      <c r="CO16" s="179">
        <v>0</v>
      </c>
      <c r="CP16" s="179">
        <v>0</v>
      </c>
      <c r="CQ16" s="273">
        <f t="shared" si="50"/>
        <v>0</v>
      </c>
      <c r="CR16" s="273">
        <f t="shared" si="51"/>
        <v>0</v>
      </c>
      <c r="CS16" s="273">
        <f t="shared" si="52"/>
        <v>0</v>
      </c>
      <c r="CT16" s="273">
        <f t="shared" si="53"/>
        <v>0</v>
      </c>
      <c r="CU16" s="273">
        <f t="shared" si="54"/>
        <v>387</v>
      </c>
      <c r="CV16" s="273">
        <f t="shared" si="55"/>
        <v>363</v>
      </c>
      <c r="CW16" s="273">
        <f t="shared" si="56"/>
        <v>750</v>
      </c>
      <c r="CX16" s="273">
        <f t="shared" si="67"/>
        <v>34</v>
      </c>
      <c r="DS16" s="318"/>
      <c r="DT16" s="318"/>
      <c r="DU16" s="320" t="s">
        <v>280</v>
      </c>
      <c r="DV16" s="176" t="s">
        <v>280</v>
      </c>
      <c r="DW16" s="318"/>
      <c r="DX16" s="321"/>
      <c r="DY16" s="314">
        <f t="shared" si="78"/>
        <v>0</v>
      </c>
      <c r="DZ16" s="322">
        <v>56</v>
      </c>
      <c r="EA16" s="322">
        <v>67</v>
      </c>
      <c r="EB16" s="314">
        <f t="shared" si="79"/>
        <v>123</v>
      </c>
      <c r="EC16" s="322">
        <v>97</v>
      </c>
      <c r="ED16" s="322">
        <v>85</v>
      </c>
      <c r="EE16" s="314">
        <f t="shared" si="80"/>
        <v>182</v>
      </c>
      <c r="EF16" s="322">
        <v>74</v>
      </c>
      <c r="EG16" s="322">
        <v>67</v>
      </c>
      <c r="EH16" s="314">
        <f t="shared" si="81"/>
        <v>141</v>
      </c>
      <c r="EI16" s="314">
        <f t="shared" si="82"/>
        <v>227</v>
      </c>
      <c r="EJ16" s="314">
        <f t="shared" si="82"/>
        <v>219</v>
      </c>
      <c r="EK16" s="314">
        <f t="shared" si="83"/>
        <v>446</v>
      </c>
      <c r="EL16" s="322">
        <v>29</v>
      </c>
      <c r="EM16" s="322">
        <v>29</v>
      </c>
      <c r="EN16" s="314">
        <f t="shared" si="84"/>
        <v>58</v>
      </c>
      <c r="EO16" s="322">
        <v>35</v>
      </c>
      <c r="EP16" s="322">
        <v>33</v>
      </c>
      <c r="EQ16" s="314">
        <f t="shared" si="85"/>
        <v>68</v>
      </c>
      <c r="ER16" s="322">
        <v>38</v>
      </c>
      <c r="ES16" s="322">
        <v>20</v>
      </c>
      <c r="ET16" s="314">
        <f t="shared" si="86"/>
        <v>58</v>
      </c>
      <c r="EU16" s="322">
        <v>15</v>
      </c>
      <c r="EV16" s="322">
        <v>27</v>
      </c>
      <c r="EW16" s="314">
        <f t="shared" si="87"/>
        <v>42</v>
      </c>
      <c r="EX16" s="322">
        <v>27</v>
      </c>
      <c r="EY16" s="322">
        <v>17</v>
      </c>
      <c r="EZ16" s="314">
        <f t="shared" si="88"/>
        <v>44</v>
      </c>
      <c r="FA16" s="322">
        <v>16</v>
      </c>
      <c r="FB16" s="322">
        <v>18</v>
      </c>
      <c r="FC16" s="314">
        <f t="shared" si="89"/>
        <v>34</v>
      </c>
      <c r="FD16" s="314">
        <f t="shared" si="90"/>
        <v>160</v>
      </c>
      <c r="FE16" s="314">
        <f t="shared" si="90"/>
        <v>144</v>
      </c>
      <c r="FF16" s="314">
        <f t="shared" si="91"/>
        <v>304</v>
      </c>
      <c r="FG16" s="322">
        <v>0</v>
      </c>
      <c r="FH16" s="322">
        <v>0</v>
      </c>
      <c r="FI16" s="314">
        <f t="shared" si="92"/>
        <v>0</v>
      </c>
      <c r="FJ16" s="322">
        <v>0</v>
      </c>
      <c r="FK16" s="322">
        <v>0</v>
      </c>
      <c r="FL16" s="314">
        <f t="shared" si="93"/>
        <v>0</v>
      </c>
      <c r="FM16" s="322">
        <v>0</v>
      </c>
      <c r="FN16" s="322">
        <v>0</v>
      </c>
      <c r="FO16" s="314">
        <f t="shared" si="94"/>
        <v>0</v>
      </c>
      <c r="FP16" s="314">
        <f t="shared" si="95"/>
        <v>0</v>
      </c>
      <c r="FQ16" s="314">
        <f t="shared" si="95"/>
        <v>0</v>
      </c>
      <c r="FR16" s="314">
        <f t="shared" si="96"/>
        <v>0</v>
      </c>
      <c r="FS16" s="322">
        <v>0</v>
      </c>
      <c r="FT16" s="322">
        <v>0</v>
      </c>
      <c r="FU16" s="314">
        <f t="shared" si="97"/>
        <v>0</v>
      </c>
      <c r="FV16" s="322">
        <v>0</v>
      </c>
      <c r="FW16" s="322">
        <v>0</v>
      </c>
      <c r="FX16" s="314">
        <f t="shared" si="98"/>
        <v>0</v>
      </c>
      <c r="FY16" s="322">
        <v>0</v>
      </c>
      <c r="FZ16" s="322">
        <v>0</v>
      </c>
      <c r="GA16" s="314">
        <f t="shared" si="99"/>
        <v>0</v>
      </c>
      <c r="GB16" s="314">
        <f t="shared" si="100"/>
        <v>0</v>
      </c>
      <c r="GC16" s="314">
        <f t="shared" si="100"/>
        <v>0</v>
      </c>
      <c r="GD16" s="314">
        <f t="shared" si="101"/>
        <v>0</v>
      </c>
      <c r="GE16" s="322">
        <v>0</v>
      </c>
      <c r="GF16" s="322">
        <v>0</v>
      </c>
      <c r="GG16" s="322">
        <v>0</v>
      </c>
      <c r="GH16" s="322">
        <v>0</v>
      </c>
      <c r="GI16" s="322">
        <v>0</v>
      </c>
      <c r="GJ16" s="322">
        <v>0</v>
      </c>
      <c r="GK16" s="322">
        <v>0</v>
      </c>
      <c r="GL16" s="322">
        <v>0</v>
      </c>
      <c r="GM16" s="322">
        <v>0</v>
      </c>
      <c r="GN16" s="314">
        <f t="shared" si="102"/>
        <v>0</v>
      </c>
      <c r="GO16" s="314">
        <f t="shared" si="102"/>
        <v>0</v>
      </c>
      <c r="GP16" s="314">
        <f t="shared" si="103"/>
        <v>0</v>
      </c>
      <c r="GQ16" s="314">
        <f t="shared" si="104"/>
        <v>387</v>
      </c>
      <c r="GR16" s="314">
        <f t="shared" si="104"/>
        <v>363</v>
      </c>
      <c r="GS16" s="314">
        <f t="shared" si="105"/>
        <v>750</v>
      </c>
      <c r="GU16" s="297" t="s">
        <v>280</v>
      </c>
      <c r="GV16" s="371">
        <f t="shared" si="57"/>
        <v>0</v>
      </c>
      <c r="GW16" s="371">
        <f t="shared" si="58"/>
        <v>0</v>
      </c>
      <c r="GX16" s="371">
        <f t="shared" si="59"/>
        <v>0</v>
      </c>
      <c r="GY16" s="371">
        <f t="shared" si="60"/>
        <v>0</v>
      </c>
      <c r="GZ16" s="371">
        <f t="shared" si="61"/>
        <v>0</v>
      </c>
      <c r="HA16" s="371">
        <f t="shared" si="62"/>
        <v>0</v>
      </c>
      <c r="HB16" s="371">
        <f t="shared" si="63"/>
        <v>0</v>
      </c>
      <c r="HC16" s="371">
        <f t="shared" si="64"/>
        <v>0</v>
      </c>
      <c r="HD16" s="371">
        <f t="shared" si="65"/>
        <v>0</v>
      </c>
      <c r="HE16" s="371">
        <f t="shared" si="106"/>
        <v>0</v>
      </c>
      <c r="HF16" s="371">
        <f t="shared" si="106"/>
        <v>0</v>
      </c>
      <c r="HG16" s="371">
        <f t="shared" si="107"/>
        <v>0</v>
      </c>
    </row>
    <row r="17" spans="1:215" x14ac:dyDescent="0.5">
      <c r="A17" s="155"/>
      <c r="B17" s="155" t="s">
        <v>103</v>
      </c>
      <c r="C17" s="155"/>
      <c r="D17" s="155"/>
      <c r="E17" s="273">
        <f t="shared" si="19"/>
        <v>0</v>
      </c>
      <c r="F17" s="155"/>
      <c r="G17" s="155"/>
      <c r="H17" s="155"/>
      <c r="I17" s="273">
        <f t="shared" si="20"/>
        <v>0</v>
      </c>
      <c r="J17" s="155"/>
      <c r="K17" s="155"/>
      <c r="L17" s="155"/>
      <c r="M17" s="273">
        <f t="shared" si="21"/>
        <v>0</v>
      </c>
      <c r="N17" s="155"/>
      <c r="O17" s="155"/>
      <c r="P17" s="155"/>
      <c r="Q17" s="273">
        <f t="shared" si="22"/>
        <v>0</v>
      </c>
      <c r="R17" s="155"/>
      <c r="S17" s="273">
        <f t="shared" si="66"/>
        <v>0</v>
      </c>
      <c r="T17" s="273">
        <f t="shared" si="23"/>
        <v>0</v>
      </c>
      <c r="U17" s="273">
        <f t="shared" si="24"/>
        <v>0</v>
      </c>
      <c r="V17" s="273">
        <f t="shared" si="25"/>
        <v>0</v>
      </c>
      <c r="W17" s="179"/>
      <c r="X17" s="155"/>
      <c r="Y17" s="273">
        <f t="shared" si="26"/>
        <v>0</v>
      </c>
      <c r="Z17" s="155"/>
      <c r="AA17" s="179"/>
      <c r="AB17" s="155"/>
      <c r="AC17" s="273">
        <f t="shared" si="27"/>
        <v>0</v>
      </c>
      <c r="AD17" s="155"/>
      <c r="AE17" s="179"/>
      <c r="AF17" s="155"/>
      <c r="AG17" s="273">
        <f t="shared" si="28"/>
        <v>0</v>
      </c>
      <c r="AH17" s="155"/>
      <c r="AI17" s="155"/>
      <c r="AJ17" s="155"/>
      <c r="AK17" s="273">
        <f t="shared" si="29"/>
        <v>0</v>
      </c>
      <c r="AL17" s="155"/>
      <c r="AM17" s="155"/>
      <c r="AN17" s="155"/>
      <c r="AO17" s="273">
        <f t="shared" si="30"/>
        <v>0</v>
      </c>
      <c r="AP17" s="155"/>
      <c r="AQ17" s="155"/>
      <c r="AR17" s="155"/>
      <c r="AS17" s="273">
        <f t="shared" si="31"/>
        <v>0</v>
      </c>
      <c r="AT17" s="155"/>
      <c r="AU17" s="273">
        <f t="shared" si="32"/>
        <v>0</v>
      </c>
      <c r="AV17" s="273">
        <f t="shared" si="33"/>
        <v>0</v>
      </c>
      <c r="AW17" s="273">
        <f t="shared" si="34"/>
        <v>0</v>
      </c>
      <c r="AX17" s="273">
        <f t="shared" si="35"/>
        <v>0</v>
      </c>
      <c r="AY17" s="179">
        <v>133</v>
      </c>
      <c r="AZ17" s="155"/>
      <c r="BA17" s="273">
        <f t="shared" si="36"/>
        <v>133</v>
      </c>
      <c r="BB17" s="155">
        <v>9</v>
      </c>
      <c r="BC17" s="179">
        <v>210</v>
      </c>
      <c r="BD17" s="155"/>
      <c r="BE17" s="273">
        <f t="shared" si="37"/>
        <v>210</v>
      </c>
      <c r="BF17" s="155">
        <v>9</v>
      </c>
      <c r="BG17" s="179">
        <v>135</v>
      </c>
      <c r="BH17" s="155"/>
      <c r="BI17" s="273">
        <f t="shared" si="38"/>
        <v>135</v>
      </c>
      <c r="BJ17" s="155"/>
      <c r="BK17" s="273">
        <f t="shared" si="39"/>
        <v>478</v>
      </c>
      <c r="BL17" s="273">
        <f t="shared" si="40"/>
        <v>0</v>
      </c>
      <c r="BM17" s="273">
        <f t="shared" si="41"/>
        <v>478</v>
      </c>
      <c r="BN17" s="273">
        <f t="shared" si="42"/>
        <v>18</v>
      </c>
      <c r="BO17" s="179">
        <v>135</v>
      </c>
      <c r="BP17" s="179"/>
      <c r="BQ17" s="273">
        <f t="shared" si="43"/>
        <v>135</v>
      </c>
      <c r="BR17" s="179">
        <v>8</v>
      </c>
      <c r="BS17" s="179">
        <v>117</v>
      </c>
      <c r="BT17" s="155"/>
      <c r="BU17" s="273">
        <f t="shared" si="44"/>
        <v>117</v>
      </c>
      <c r="BV17" s="179">
        <v>8</v>
      </c>
      <c r="BW17" s="179">
        <v>62</v>
      </c>
      <c r="BX17" s="155"/>
      <c r="BY17" s="273">
        <f t="shared" si="45"/>
        <v>62</v>
      </c>
      <c r="BZ17" s="179">
        <v>8</v>
      </c>
      <c r="CA17" s="273">
        <f t="shared" si="46"/>
        <v>314</v>
      </c>
      <c r="CB17" s="273">
        <f t="shared" si="47"/>
        <v>0</v>
      </c>
      <c r="CC17" s="273">
        <f t="shared" si="48"/>
        <v>314</v>
      </c>
      <c r="CD17" s="273">
        <f t="shared" si="49"/>
        <v>24</v>
      </c>
      <c r="CE17" s="155"/>
      <c r="CF17" s="155"/>
      <c r="CG17" s="155"/>
      <c r="CH17" s="155"/>
      <c r="CI17" s="155"/>
      <c r="CJ17" s="155"/>
      <c r="CK17" s="155"/>
      <c r="CL17" s="155"/>
      <c r="CM17" s="155"/>
      <c r="CN17" s="155"/>
      <c r="CO17" s="155"/>
      <c r="CP17" s="155"/>
      <c r="CQ17" s="273">
        <f t="shared" si="50"/>
        <v>314</v>
      </c>
      <c r="CR17" s="273">
        <f t="shared" si="51"/>
        <v>0</v>
      </c>
      <c r="CS17" s="273">
        <f t="shared" si="52"/>
        <v>314</v>
      </c>
      <c r="CT17" s="273">
        <f t="shared" si="53"/>
        <v>24</v>
      </c>
      <c r="CU17" s="273">
        <f t="shared" si="54"/>
        <v>792</v>
      </c>
      <c r="CV17" s="273">
        <f t="shared" si="55"/>
        <v>0</v>
      </c>
      <c r="CW17" s="273">
        <f t="shared" si="56"/>
        <v>792</v>
      </c>
      <c r="CX17" s="273">
        <f t="shared" si="67"/>
        <v>42</v>
      </c>
      <c r="DS17" s="318"/>
      <c r="DT17" s="318" t="s">
        <v>285</v>
      </c>
      <c r="DU17" s="318"/>
      <c r="DV17" s="155" t="s">
        <v>103</v>
      </c>
      <c r="DW17" s="318"/>
      <c r="DX17" s="318"/>
      <c r="DY17" s="314">
        <f t="shared" si="78"/>
        <v>0</v>
      </c>
      <c r="DZ17" s="318"/>
      <c r="EA17" s="318"/>
      <c r="EB17" s="314">
        <f t="shared" si="79"/>
        <v>0</v>
      </c>
      <c r="EC17" s="318"/>
      <c r="ED17" s="318"/>
      <c r="EE17" s="314">
        <f t="shared" si="80"/>
        <v>0</v>
      </c>
      <c r="EF17" s="318"/>
      <c r="EG17" s="318"/>
      <c r="EH17" s="314">
        <f t="shared" si="81"/>
        <v>0</v>
      </c>
      <c r="EI17" s="314">
        <f t="shared" si="82"/>
        <v>0</v>
      </c>
      <c r="EJ17" s="314">
        <f t="shared" si="82"/>
        <v>0</v>
      </c>
      <c r="EK17" s="314">
        <f t="shared" si="83"/>
        <v>0</v>
      </c>
      <c r="EL17" s="322"/>
      <c r="EM17" s="318"/>
      <c r="EN17" s="314">
        <f t="shared" si="84"/>
        <v>0</v>
      </c>
      <c r="EO17" s="322"/>
      <c r="EP17" s="318"/>
      <c r="EQ17" s="314">
        <f t="shared" si="85"/>
        <v>0</v>
      </c>
      <c r="ER17" s="322"/>
      <c r="ES17" s="318"/>
      <c r="ET17" s="314">
        <f t="shared" si="86"/>
        <v>0</v>
      </c>
      <c r="EU17" s="318"/>
      <c r="EV17" s="318"/>
      <c r="EW17" s="314">
        <f t="shared" si="87"/>
        <v>0</v>
      </c>
      <c r="EX17" s="318"/>
      <c r="EY17" s="318"/>
      <c r="EZ17" s="314">
        <f t="shared" si="88"/>
        <v>0</v>
      </c>
      <c r="FA17" s="318"/>
      <c r="FB17" s="318"/>
      <c r="FC17" s="314">
        <f t="shared" si="89"/>
        <v>0</v>
      </c>
      <c r="FD17" s="314">
        <f t="shared" si="90"/>
        <v>0</v>
      </c>
      <c r="FE17" s="314">
        <f t="shared" si="90"/>
        <v>0</v>
      </c>
      <c r="FF17" s="314">
        <f t="shared" si="91"/>
        <v>0</v>
      </c>
      <c r="FG17" s="322">
        <v>133</v>
      </c>
      <c r="FH17" s="318"/>
      <c r="FI17" s="314">
        <f t="shared" si="92"/>
        <v>133</v>
      </c>
      <c r="FJ17" s="322">
        <v>210</v>
      </c>
      <c r="FK17" s="318"/>
      <c r="FL17" s="314">
        <f t="shared" si="93"/>
        <v>210</v>
      </c>
      <c r="FM17" s="322">
        <v>135</v>
      </c>
      <c r="FN17" s="318"/>
      <c r="FO17" s="314">
        <f t="shared" si="94"/>
        <v>135</v>
      </c>
      <c r="FP17" s="314">
        <f t="shared" si="95"/>
        <v>478</v>
      </c>
      <c r="FQ17" s="314">
        <f t="shared" si="95"/>
        <v>0</v>
      </c>
      <c r="FR17" s="314">
        <f t="shared" si="96"/>
        <v>478</v>
      </c>
      <c r="FS17" s="322">
        <v>135</v>
      </c>
      <c r="FT17" s="322"/>
      <c r="FU17" s="314">
        <f t="shared" si="97"/>
        <v>135</v>
      </c>
      <c r="FV17" s="322">
        <v>117</v>
      </c>
      <c r="FW17" s="318"/>
      <c r="FX17" s="314">
        <f t="shared" si="98"/>
        <v>117</v>
      </c>
      <c r="FY17" s="322">
        <v>62</v>
      </c>
      <c r="FZ17" s="318"/>
      <c r="GA17" s="314">
        <f t="shared" si="99"/>
        <v>62</v>
      </c>
      <c r="GB17" s="314">
        <f t="shared" si="100"/>
        <v>314</v>
      </c>
      <c r="GC17" s="314">
        <f t="shared" si="100"/>
        <v>0</v>
      </c>
      <c r="GD17" s="314">
        <f t="shared" si="101"/>
        <v>314</v>
      </c>
      <c r="GE17" s="318"/>
      <c r="GF17" s="318"/>
      <c r="GG17" s="318"/>
      <c r="GH17" s="318"/>
      <c r="GI17" s="318"/>
      <c r="GJ17" s="318"/>
      <c r="GK17" s="318"/>
      <c r="GL17" s="318"/>
      <c r="GM17" s="318"/>
      <c r="GN17" s="314">
        <f t="shared" si="102"/>
        <v>314</v>
      </c>
      <c r="GO17" s="314">
        <f t="shared" si="102"/>
        <v>0</v>
      </c>
      <c r="GP17" s="314">
        <f t="shared" si="103"/>
        <v>314</v>
      </c>
      <c r="GQ17" s="314">
        <f t="shared" si="104"/>
        <v>792</v>
      </c>
      <c r="GR17" s="314">
        <f t="shared" si="104"/>
        <v>0</v>
      </c>
      <c r="GS17" s="314">
        <f t="shared" si="105"/>
        <v>792</v>
      </c>
      <c r="GU17" s="275" t="s">
        <v>103</v>
      </c>
      <c r="GV17" s="371">
        <f t="shared" si="57"/>
        <v>135</v>
      </c>
      <c r="GW17" s="371">
        <f t="shared" si="58"/>
        <v>0</v>
      </c>
      <c r="GX17" s="371">
        <f t="shared" si="59"/>
        <v>135</v>
      </c>
      <c r="GY17" s="371">
        <f t="shared" si="60"/>
        <v>117</v>
      </c>
      <c r="GZ17" s="371">
        <f t="shared" si="61"/>
        <v>0</v>
      </c>
      <c r="HA17" s="371">
        <f t="shared" si="62"/>
        <v>117</v>
      </c>
      <c r="HB17" s="371">
        <f t="shared" si="63"/>
        <v>62</v>
      </c>
      <c r="HC17" s="371">
        <f t="shared" si="64"/>
        <v>0</v>
      </c>
      <c r="HD17" s="371">
        <f t="shared" si="65"/>
        <v>62</v>
      </c>
      <c r="HE17" s="371">
        <f t="shared" si="106"/>
        <v>314</v>
      </c>
      <c r="HF17" s="371">
        <f t="shared" si="106"/>
        <v>0</v>
      </c>
      <c r="HG17" s="371">
        <f t="shared" si="107"/>
        <v>314</v>
      </c>
    </row>
    <row r="18" spans="1:215" x14ac:dyDescent="0.5">
      <c r="A18" s="155"/>
      <c r="B18" s="155" t="s">
        <v>126</v>
      </c>
      <c r="C18" s="155">
        <v>2</v>
      </c>
      <c r="D18" s="155">
        <v>6</v>
      </c>
      <c r="E18" s="273">
        <f t="shared" si="19"/>
        <v>8</v>
      </c>
      <c r="F18" s="155">
        <v>1</v>
      </c>
      <c r="G18" s="155">
        <v>87</v>
      </c>
      <c r="H18" s="155">
        <v>68</v>
      </c>
      <c r="I18" s="273">
        <f t="shared" si="20"/>
        <v>155</v>
      </c>
      <c r="J18" s="155">
        <v>5</v>
      </c>
      <c r="K18" s="155">
        <v>72</v>
      </c>
      <c r="L18" s="155">
        <v>87</v>
      </c>
      <c r="M18" s="273">
        <f t="shared" si="21"/>
        <v>159</v>
      </c>
      <c r="N18" s="155">
        <v>6</v>
      </c>
      <c r="O18" s="155">
        <v>67</v>
      </c>
      <c r="P18" s="155">
        <v>84</v>
      </c>
      <c r="Q18" s="273">
        <f t="shared" si="22"/>
        <v>151</v>
      </c>
      <c r="R18" s="155">
        <v>6</v>
      </c>
      <c r="S18" s="273">
        <f t="shared" si="66"/>
        <v>228</v>
      </c>
      <c r="T18" s="273">
        <f t="shared" si="23"/>
        <v>245</v>
      </c>
      <c r="U18" s="273">
        <f t="shared" si="24"/>
        <v>473</v>
      </c>
      <c r="V18" s="273">
        <f t="shared" si="25"/>
        <v>18</v>
      </c>
      <c r="W18" s="155">
        <v>88</v>
      </c>
      <c r="X18" s="155">
        <v>85</v>
      </c>
      <c r="Y18" s="273">
        <f t="shared" si="26"/>
        <v>173</v>
      </c>
      <c r="Z18" s="155">
        <v>7</v>
      </c>
      <c r="AA18" s="155">
        <v>89</v>
      </c>
      <c r="AB18" s="155">
        <v>83</v>
      </c>
      <c r="AC18" s="273">
        <f t="shared" si="27"/>
        <v>172</v>
      </c>
      <c r="AD18" s="155">
        <v>6</v>
      </c>
      <c r="AE18" s="155">
        <v>96</v>
      </c>
      <c r="AF18" s="155">
        <v>93</v>
      </c>
      <c r="AG18" s="273">
        <f t="shared" si="28"/>
        <v>189</v>
      </c>
      <c r="AH18" s="155">
        <v>6</v>
      </c>
      <c r="AI18" s="155">
        <v>88</v>
      </c>
      <c r="AJ18" s="155">
        <v>92</v>
      </c>
      <c r="AK18" s="273">
        <f t="shared" si="29"/>
        <v>180</v>
      </c>
      <c r="AL18" s="155">
        <v>6</v>
      </c>
      <c r="AM18" s="155">
        <v>75</v>
      </c>
      <c r="AN18" s="155">
        <v>74</v>
      </c>
      <c r="AO18" s="273">
        <f t="shared" si="30"/>
        <v>149</v>
      </c>
      <c r="AP18" s="155">
        <v>6</v>
      </c>
      <c r="AQ18" s="155">
        <v>68</v>
      </c>
      <c r="AR18" s="155">
        <v>72</v>
      </c>
      <c r="AS18" s="273">
        <f t="shared" si="31"/>
        <v>140</v>
      </c>
      <c r="AT18" s="155">
        <v>5</v>
      </c>
      <c r="AU18" s="273">
        <f t="shared" si="32"/>
        <v>504</v>
      </c>
      <c r="AV18" s="273">
        <f t="shared" si="33"/>
        <v>499</v>
      </c>
      <c r="AW18" s="273">
        <f t="shared" si="34"/>
        <v>1003</v>
      </c>
      <c r="AX18" s="273">
        <f t="shared" si="35"/>
        <v>36</v>
      </c>
      <c r="AY18" s="155">
        <v>108</v>
      </c>
      <c r="AZ18" s="155">
        <v>227</v>
      </c>
      <c r="BA18" s="273">
        <f t="shared" si="36"/>
        <v>335</v>
      </c>
      <c r="BB18" s="155">
        <v>10</v>
      </c>
      <c r="BC18" s="155">
        <v>170</v>
      </c>
      <c r="BD18" s="155">
        <v>210</v>
      </c>
      <c r="BE18" s="273">
        <f t="shared" si="37"/>
        <v>380</v>
      </c>
      <c r="BF18" s="155">
        <v>10</v>
      </c>
      <c r="BG18" s="155">
        <v>166</v>
      </c>
      <c r="BH18" s="155">
        <v>200</v>
      </c>
      <c r="BI18" s="273">
        <f t="shared" si="38"/>
        <v>366</v>
      </c>
      <c r="BJ18" s="155">
        <v>12</v>
      </c>
      <c r="BK18" s="273">
        <f t="shared" si="39"/>
        <v>444</v>
      </c>
      <c r="BL18" s="273">
        <f t="shared" si="40"/>
        <v>637</v>
      </c>
      <c r="BM18" s="273">
        <f t="shared" si="41"/>
        <v>1081</v>
      </c>
      <c r="BN18" s="273">
        <f t="shared" si="42"/>
        <v>32</v>
      </c>
      <c r="BO18" s="155">
        <v>143</v>
      </c>
      <c r="BP18" s="155">
        <v>252</v>
      </c>
      <c r="BQ18" s="273">
        <f t="shared" si="43"/>
        <v>395</v>
      </c>
      <c r="BR18" s="155">
        <v>11</v>
      </c>
      <c r="BS18" s="275">
        <v>150</v>
      </c>
      <c r="BT18" s="275">
        <v>233</v>
      </c>
      <c r="BU18" s="273">
        <f>BS18+BT18</f>
        <v>383</v>
      </c>
      <c r="BV18" s="155">
        <v>12</v>
      </c>
      <c r="BW18" s="155">
        <v>116</v>
      </c>
      <c r="BX18" s="155">
        <v>263</v>
      </c>
      <c r="BY18" s="273">
        <f t="shared" si="45"/>
        <v>379</v>
      </c>
      <c r="BZ18" s="155">
        <v>12</v>
      </c>
      <c r="CA18" s="273">
        <f t="shared" si="46"/>
        <v>409</v>
      </c>
      <c r="CB18" s="273">
        <f t="shared" si="47"/>
        <v>748</v>
      </c>
      <c r="CC18" s="273">
        <f t="shared" si="48"/>
        <v>1157</v>
      </c>
      <c r="CD18" s="273">
        <f t="shared" si="49"/>
        <v>35</v>
      </c>
      <c r="CE18" s="155">
        <v>0</v>
      </c>
      <c r="CF18" s="155">
        <v>0</v>
      </c>
      <c r="CG18" s="155">
        <v>0</v>
      </c>
      <c r="CH18" s="155">
        <v>0</v>
      </c>
      <c r="CI18" s="155">
        <v>0</v>
      </c>
      <c r="CJ18" s="155">
        <v>0</v>
      </c>
      <c r="CK18" s="155">
        <v>0</v>
      </c>
      <c r="CL18" s="155">
        <v>0</v>
      </c>
      <c r="CM18" s="155">
        <v>0</v>
      </c>
      <c r="CN18" s="155">
        <v>0</v>
      </c>
      <c r="CO18" s="155">
        <v>0</v>
      </c>
      <c r="CP18" s="155">
        <v>0</v>
      </c>
      <c r="CQ18" s="273">
        <f t="shared" si="50"/>
        <v>409</v>
      </c>
      <c r="CR18" s="273">
        <f t="shared" si="51"/>
        <v>748</v>
      </c>
      <c r="CS18" s="273">
        <f t="shared" si="52"/>
        <v>1157</v>
      </c>
      <c r="CT18" s="273">
        <f t="shared" si="53"/>
        <v>35</v>
      </c>
      <c r="CU18" s="273">
        <f t="shared" si="54"/>
        <v>1585</v>
      </c>
      <c r="CV18" s="273">
        <f t="shared" si="55"/>
        <v>2129</v>
      </c>
      <c r="CW18" s="294">
        <f t="shared" si="56"/>
        <v>3714</v>
      </c>
      <c r="CX18" s="273">
        <f t="shared" si="67"/>
        <v>121</v>
      </c>
      <c r="DS18" s="318"/>
      <c r="DT18" s="318" t="s">
        <v>286</v>
      </c>
      <c r="DU18" s="318"/>
      <c r="DV18" s="155" t="s">
        <v>126</v>
      </c>
      <c r="DW18" s="318">
        <v>2</v>
      </c>
      <c r="DX18" s="318">
        <v>6</v>
      </c>
      <c r="DY18" s="314">
        <f t="shared" si="78"/>
        <v>8</v>
      </c>
      <c r="DZ18" s="318">
        <v>87</v>
      </c>
      <c r="EA18" s="318">
        <v>68</v>
      </c>
      <c r="EB18" s="314">
        <f t="shared" si="79"/>
        <v>155</v>
      </c>
      <c r="EC18" s="318">
        <v>72</v>
      </c>
      <c r="ED18" s="318">
        <v>87</v>
      </c>
      <c r="EE18" s="314">
        <f t="shared" si="80"/>
        <v>159</v>
      </c>
      <c r="EF18" s="318">
        <v>67</v>
      </c>
      <c r="EG18" s="318">
        <v>84</v>
      </c>
      <c r="EH18" s="314">
        <f t="shared" si="81"/>
        <v>151</v>
      </c>
      <c r="EI18" s="314">
        <f t="shared" si="82"/>
        <v>228</v>
      </c>
      <c r="EJ18" s="314">
        <f t="shared" si="82"/>
        <v>245</v>
      </c>
      <c r="EK18" s="314">
        <f t="shared" si="83"/>
        <v>473</v>
      </c>
      <c r="EL18" s="318">
        <v>88</v>
      </c>
      <c r="EM18" s="318">
        <v>85</v>
      </c>
      <c r="EN18" s="314">
        <f t="shared" si="84"/>
        <v>173</v>
      </c>
      <c r="EO18" s="318">
        <v>89</v>
      </c>
      <c r="EP18" s="318">
        <v>83</v>
      </c>
      <c r="EQ18" s="314">
        <f t="shared" si="85"/>
        <v>172</v>
      </c>
      <c r="ER18" s="318">
        <v>96</v>
      </c>
      <c r="ES18" s="318">
        <v>93</v>
      </c>
      <c r="ET18" s="314">
        <f t="shared" si="86"/>
        <v>189</v>
      </c>
      <c r="EU18" s="318">
        <v>88</v>
      </c>
      <c r="EV18" s="318">
        <v>92</v>
      </c>
      <c r="EW18" s="314">
        <f t="shared" si="87"/>
        <v>180</v>
      </c>
      <c r="EX18" s="318">
        <v>75</v>
      </c>
      <c r="EY18" s="318">
        <v>74</v>
      </c>
      <c r="EZ18" s="314">
        <f t="shared" si="88"/>
        <v>149</v>
      </c>
      <c r="FA18" s="318">
        <v>68</v>
      </c>
      <c r="FB18" s="318">
        <v>72</v>
      </c>
      <c r="FC18" s="314">
        <f t="shared" si="89"/>
        <v>140</v>
      </c>
      <c r="FD18" s="314">
        <f t="shared" si="90"/>
        <v>504</v>
      </c>
      <c r="FE18" s="314">
        <f t="shared" si="90"/>
        <v>499</v>
      </c>
      <c r="FF18" s="314">
        <f t="shared" si="91"/>
        <v>1003</v>
      </c>
      <c r="FG18" s="318">
        <v>108</v>
      </c>
      <c r="FH18" s="318">
        <v>227</v>
      </c>
      <c r="FI18" s="314">
        <f t="shared" si="92"/>
        <v>335</v>
      </c>
      <c r="FJ18" s="318">
        <v>170</v>
      </c>
      <c r="FK18" s="318">
        <v>210</v>
      </c>
      <c r="FL18" s="314">
        <f t="shared" si="93"/>
        <v>380</v>
      </c>
      <c r="FM18" s="318">
        <v>166</v>
      </c>
      <c r="FN18" s="318">
        <v>200</v>
      </c>
      <c r="FO18" s="314">
        <f t="shared" si="94"/>
        <v>366</v>
      </c>
      <c r="FP18" s="314">
        <f t="shared" si="95"/>
        <v>444</v>
      </c>
      <c r="FQ18" s="314">
        <f t="shared" si="95"/>
        <v>637</v>
      </c>
      <c r="FR18" s="314">
        <f t="shared" si="96"/>
        <v>1081</v>
      </c>
      <c r="FS18" s="318">
        <v>143</v>
      </c>
      <c r="FT18" s="318">
        <v>252</v>
      </c>
      <c r="FU18" s="314">
        <f t="shared" si="97"/>
        <v>395</v>
      </c>
      <c r="FV18" s="318">
        <v>150</v>
      </c>
      <c r="FW18" s="318">
        <v>233</v>
      </c>
      <c r="FX18" s="314">
        <f t="shared" si="98"/>
        <v>383</v>
      </c>
      <c r="FY18" s="318">
        <v>116</v>
      </c>
      <c r="FZ18" s="318">
        <v>263</v>
      </c>
      <c r="GA18" s="314">
        <f t="shared" si="99"/>
        <v>379</v>
      </c>
      <c r="GB18" s="314">
        <f t="shared" si="100"/>
        <v>409</v>
      </c>
      <c r="GC18" s="314">
        <f t="shared" si="100"/>
        <v>748</v>
      </c>
      <c r="GD18" s="314">
        <f t="shared" si="101"/>
        <v>1157</v>
      </c>
      <c r="GE18" s="318">
        <v>0</v>
      </c>
      <c r="GF18" s="318">
        <v>0</v>
      </c>
      <c r="GG18" s="318">
        <v>0</v>
      </c>
      <c r="GH18" s="318">
        <v>0</v>
      </c>
      <c r="GI18" s="318">
        <v>0</v>
      </c>
      <c r="GJ18" s="318">
        <v>0</v>
      </c>
      <c r="GK18" s="318">
        <v>0</v>
      </c>
      <c r="GL18" s="318">
        <v>0</v>
      </c>
      <c r="GM18" s="318">
        <v>0</v>
      </c>
      <c r="GN18" s="314">
        <f t="shared" si="102"/>
        <v>409</v>
      </c>
      <c r="GO18" s="314">
        <f t="shared" si="102"/>
        <v>748</v>
      </c>
      <c r="GP18" s="314">
        <f t="shared" si="103"/>
        <v>1157</v>
      </c>
      <c r="GQ18" s="314">
        <f t="shared" si="104"/>
        <v>1585</v>
      </c>
      <c r="GR18" s="314">
        <f t="shared" si="104"/>
        <v>2129</v>
      </c>
      <c r="GS18" s="314">
        <f t="shared" si="105"/>
        <v>3714</v>
      </c>
      <c r="GU18" s="275" t="s">
        <v>126</v>
      </c>
      <c r="GV18" s="371">
        <f t="shared" si="57"/>
        <v>143</v>
      </c>
      <c r="GW18" s="371">
        <f t="shared" si="58"/>
        <v>252</v>
      </c>
      <c r="GX18" s="371">
        <f t="shared" si="59"/>
        <v>395</v>
      </c>
      <c r="GY18" s="371">
        <f t="shared" si="60"/>
        <v>150</v>
      </c>
      <c r="GZ18" s="371">
        <f t="shared" si="61"/>
        <v>233</v>
      </c>
      <c r="HA18" s="371">
        <f t="shared" si="62"/>
        <v>383</v>
      </c>
      <c r="HB18" s="371">
        <f t="shared" si="63"/>
        <v>116</v>
      </c>
      <c r="HC18" s="371">
        <f t="shared" si="64"/>
        <v>263</v>
      </c>
      <c r="HD18" s="371">
        <f t="shared" si="65"/>
        <v>379</v>
      </c>
      <c r="HE18" s="371">
        <f t="shared" si="106"/>
        <v>409</v>
      </c>
      <c r="HF18" s="371">
        <f t="shared" si="106"/>
        <v>748</v>
      </c>
      <c r="HG18" s="371">
        <f t="shared" si="107"/>
        <v>1157</v>
      </c>
    </row>
    <row r="19" spans="1:215" x14ac:dyDescent="0.5">
      <c r="A19" s="155"/>
      <c r="B19" s="155" t="s">
        <v>9</v>
      </c>
      <c r="C19" s="274">
        <f t="shared" ref="C19:AH19" si="108">C18+C17+C12+C10+C5</f>
        <v>2</v>
      </c>
      <c r="D19" s="274">
        <f t="shared" si="108"/>
        <v>6</v>
      </c>
      <c r="E19" s="274">
        <f t="shared" si="108"/>
        <v>8</v>
      </c>
      <c r="F19" s="274">
        <f t="shared" si="108"/>
        <v>1</v>
      </c>
      <c r="G19" s="274">
        <f t="shared" si="108"/>
        <v>946</v>
      </c>
      <c r="H19" s="274">
        <f t="shared" si="108"/>
        <v>931</v>
      </c>
      <c r="I19" s="274">
        <f t="shared" si="108"/>
        <v>1877</v>
      </c>
      <c r="J19" s="274">
        <f t="shared" si="108"/>
        <v>134</v>
      </c>
      <c r="K19" s="274">
        <f t="shared" si="108"/>
        <v>4047</v>
      </c>
      <c r="L19" s="274">
        <f t="shared" si="108"/>
        <v>3828</v>
      </c>
      <c r="M19" s="274">
        <f t="shared" si="108"/>
        <v>7875</v>
      </c>
      <c r="N19" s="274">
        <f t="shared" si="108"/>
        <v>699</v>
      </c>
      <c r="O19" s="274">
        <f t="shared" si="108"/>
        <v>4332</v>
      </c>
      <c r="P19" s="274">
        <f t="shared" si="108"/>
        <v>3972</v>
      </c>
      <c r="Q19" s="274">
        <f t="shared" si="108"/>
        <v>8304</v>
      </c>
      <c r="R19" s="274">
        <f t="shared" si="108"/>
        <v>695</v>
      </c>
      <c r="S19" s="274">
        <f t="shared" si="108"/>
        <v>9327</v>
      </c>
      <c r="T19" s="274">
        <f t="shared" si="108"/>
        <v>8737</v>
      </c>
      <c r="U19" s="274">
        <f t="shared" si="108"/>
        <v>18064</v>
      </c>
      <c r="V19" s="274">
        <f t="shared" si="108"/>
        <v>1529</v>
      </c>
      <c r="W19" s="274">
        <f t="shared" si="108"/>
        <v>4374</v>
      </c>
      <c r="X19" s="274">
        <f t="shared" si="108"/>
        <v>4218</v>
      </c>
      <c r="Y19" s="274">
        <f t="shared" si="108"/>
        <v>8592</v>
      </c>
      <c r="Z19" s="274">
        <f t="shared" si="108"/>
        <v>742</v>
      </c>
      <c r="AA19" s="274">
        <f t="shared" si="108"/>
        <v>4585</v>
      </c>
      <c r="AB19" s="274">
        <f t="shared" si="108"/>
        <v>4329</v>
      </c>
      <c r="AC19" s="274">
        <f t="shared" si="108"/>
        <v>8914</v>
      </c>
      <c r="AD19" s="274">
        <f t="shared" si="108"/>
        <v>735</v>
      </c>
      <c r="AE19" s="274">
        <f t="shared" si="108"/>
        <v>4989</v>
      </c>
      <c r="AF19" s="274">
        <f t="shared" si="108"/>
        <v>4751</v>
      </c>
      <c r="AG19" s="274">
        <f t="shared" si="108"/>
        <v>9740</v>
      </c>
      <c r="AH19" s="274">
        <f t="shared" si="108"/>
        <v>762</v>
      </c>
      <c r="AI19" s="274">
        <f t="shared" ref="AI19:BN19" si="109">AI18+AI17+AI12+AI10+AI5</f>
        <v>4935</v>
      </c>
      <c r="AJ19" s="274">
        <f t="shared" si="109"/>
        <v>4709</v>
      </c>
      <c r="AK19" s="274">
        <f t="shared" si="109"/>
        <v>9644</v>
      </c>
      <c r="AL19" s="274">
        <f t="shared" si="109"/>
        <v>761</v>
      </c>
      <c r="AM19" s="274">
        <f t="shared" si="109"/>
        <v>4726</v>
      </c>
      <c r="AN19" s="274">
        <f t="shared" si="109"/>
        <v>4473</v>
      </c>
      <c r="AO19" s="274">
        <f t="shared" si="109"/>
        <v>9199</v>
      </c>
      <c r="AP19" s="274">
        <f t="shared" si="109"/>
        <v>735</v>
      </c>
      <c r="AQ19" s="274">
        <f t="shared" si="109"/>
        <v>4747</v>
      </c>
      <c r="AR19" s="274">
        <f t="shared" si="109"/>
        <v>4525</v>
      </c>
      <c r="AS19" s="274">
        <f t="shared" si="109"/>
        <v>9272</v>
      </c>
      <c r="AT19" s="274">
        <f t="shared" si="109"/>
        <v>738</v>
      </c>
      <c r="AU19" s="274">
        <f t="shared" si="109"/>
        <v>28356</v>
      </c>
      <c r="AV19" s="274">
        <f t="shared" si="109"/>
        <v>27005</v>
      </c>
      <c r="AW19" s="274">
        <f t="shared" si="109"/>
        <v>55361</v>
      </c>
      <c r="AX19" s="274">
        <f t="shared" si="109"/>
        <v>4473</v>
      </c>
      <c r="AY19" s="274">
        <f t="shared" si="109"/>
        <v>4993</v>
      </c>
      <c r="AZ19" s="274">
        <f t="shared" si="109"/>
        <v>4662</v>
      </c>
      <c r="BA19" s="274">
        <f t="shared" si="109"/>
        <v>9655</v>
      </c>
      <c r="BB19" s="274">
        <f t="shared" si="109"/>
        <v>391</v>
      </c>
      <c r="BC19" s="274">
        <f t="shared" si="109"/>
        <v>4954</v>
      </c>
      <c r="BD19" s="274">
        <f t="shared" si="109"/>
        <v>4702</v>
      </c>
      <c r="BE19" s="274">
        <f t="shared" si="109"/>
        <v>9656</v>
      </c>
      <c r="BF19" s="274">
        <f t="shared" si="109"/>
        <v>386</v>
      </c>
      <c r="BG19" s="274">
        <f t="shared" si="109"/>
        <v>4769</v>
      </c>
      <c r="BH19" s="274">
        <f t="shared" si="109"/>
        <v>4705</v>
      </c>
      <c r="BI19" s="274">
        <f t="shared" si="109"/>
        <v>9474</v>
      </c>
      <c r="BJ19" s="274">
        <f t="shared" si="109"/>
        <v>364</v>
      </c>
      <c r="BK19" s="274">
        <f t="shared" si="109"/>
        <v>14716</v>
      </c>
      <c r="BL19" s="274">
        <f t="shared" si="109"/>
        <v>14069</v>
      </c>
      <c r="BM19" s="274">
        <f t="shared" si="109"/>
        <v>28785</v>
      </c>
      <c r="BN19" s="274">
        <f t="shared" si="109"/>
        <v>1141</v>
      </c>
      <c r="BO19" s="274">
        <f t="shared" ref="BO19:CT19" si="110">BO18+BO17+BO12+BO10+BO5</f>
        <v>2687</v>
      </c>
      <c r="BP19" s="274">
        <f t="shared" si="110"/>
        <v>3758</v>
      </c>
      <c r="BQ19" s="274">
        <f t="shared" si="110"/>
        <v>6445</v>
      </c>
      <c r="BR19" s="274">
        <f t="shared" si="110"/>
        <v>221</v>
      </c>
      <c r="BS19" s="274">
        <f t="shared" si="110"/>
        <v>2501</v>
      </c>
      <c r="BT19" s="274">
        <f t="shared" si="110"/>
        <v>3593</v>
      </c>
      <c r="BU19" s="274">
        <f t="shared" si="110"/>
        <v>6094</v>
      </c>
      <c r="BV19" s="274">
        <f t="shared" si="110"/>
        <v>220</v>
      </c>
      <c r="BW19" s="274">
        <f t="shared" si="110"/>
        <v>2242</v>
      </c>
      <c r="BX19" s="274">
        <f t="shared" si="110"/>
        <v>3272</v>
      </c>
      <c r="BY19" s="274">
        <f t="shared" si="110"/>
        <v>5514</v>
      </c>
      <c r="BZ19" s="274">
        <f t="shared" si="110"/>
        <v>221</v>
      </c>
      <c r="CA19" s="274">
        <f t="shared" si="110"/>
        <v>7430</v>
      </c>
      <c r="CB19" s="274">
        <f t="shared" si="110"/>
        <v>10623</v>
      </c>
      <c r="CC19" s="274">
        <f t="shared" si="110"/>
        <v>18053</v>
      </c>
      <c r="CD19" s="274">
        <f t="shared" si="110"/>
        <v>662</v>
      </c>
      <c r="CE19" s="274">
        <f t="shared" si="110"/>
        <v>91</v>
      </c>
      <c r="CF19" s="274">
        <f t="shared" si="110"/>
        <v>102</v>
      </c>
      <c r="CG19" s="274">
        <f t="shared" si="110"/>
        <v>193</v>
      </c>
      <c r="CH19" s="274">
        <f t="shared" si="110"/>
        <v>12</v>
      </c>
      <c r="CI19" s="274">
        <f t="shared" si="110"/>
        <v>113</v>
      </c>
      <c r="CJ19" s="274">
        <f t="shared" si="110"/>
        <v>139</v>
      </c>
      <c r="CK19" s="274">
        <f t="shared" si="110"/>
        <v>252</v>
      </c>
      <c r="CL19" s="274">
        <f t="shared" si="110"/>
        <v>14</v>
      </c>
      <c r="CM19" s="274">
        <f t="shared" si="110"/>
        <v>99</v>
      </c>
      <c r="CN19" s="274">
        <f t="shared" si="110"/>
        <v>118</v>
      </c>
      <c r="CO19" s="274">
        <f t="shared" si="110"/>
        <v>217</v>
      </c>
      <c r="CP19" s="274">
        <f t="shared" si="110"/>
        <v>15</v>
      </c>
      <c r="CQ19" s="274">
        <f t="shared" si="110"/>
        <v>7733</v>
      </c>
      <c r="CR19" s="274">
        <f t="shared" si="110"/>
        <v>10982</v>
      </c>
      <c r="CS19" s="274">
        <f t="shared" si="110"/>
        <v>18715</v>
      </c>
      <c r="CT19" s="274">
        <f t="shared" si="110"/>
        <v>703</v>
      </c>
      <c r="CU19" s="274">
        <f>CU18+CU17+CU12+CU10+CU5</f>
        <v>60132</v>
      </c>
      <c r="CV19" s="274">
        <f>CV18+CV17+CV12+CV10+CV5</f>
        <v>60793</v>
      </c>
      <c r="CW19" s="283">
        <f>CW18+CW17+CW12+CW10+CW5</f>
        <v>120925</v>
      </c>
      <c r="CX19" s="274">
        <f>CX18+CX17+CX12+CX10+CX5</f>
        <v>7846</v>
      </c>
      <c r="DS19" s="318"/>
      <c r="DT19" s="318"/>
      <c r="DU19" s="318" t="s">
        <v>9</v>
      </c>
      <c r="DV19" s="155" t="s">
        <v>9</v>
      </c>
      <c r="DW19" s="319">
        <f t="shared" ref="DW19:FB19" si="111">DW18+DW17+DW12+DW10+DW5</f>
        <v>2</v>
      </c>
      <c r="DX19" s="319">
        <f t="shared" si="111"/>
        <v>6</v>
      </c>
      <c r="DY19" s="319">
        <f t="shared" si="111"/>
        <v>8</v>
      </c>
      <c r="DZ19" s="319">
        <f t="shared" si="111"/>
        <v>946</v>
      </c>
      <c r="EA19" s="319">
        <f t="shared" si="111"/>
        <v>931</v>
      </c>
      <c r="EB19" s="319">
        <f t="shared" si="111"/>
        <v>1877</v>
      </c>
      <c r="EC19" s="319">
        <f t="shared" si="111"/>
        <v>4047</v>
      </c>
      <c r="ED19" s="319">
        <f t="shared" si="111"/>
        <v>3828</v>
      </c>
      <c r="EE19" s="319">
        <f t="shared" si="111"/>
        <v>7875</v>
      </c>
      <c r="EF19" s="319">
        <f t="shared" si="111"/>
        <v>4332</v>
      </c>
      <c r="EG19" s="319">
        <f t="shared" si="111"/>
        <v>3972</v>
      </c>
      <c r="EH19" s="319">
        <f t="shared" si="111"/>
        <v>8304</v>
      </c>
      <c r="EI19" s="319">
        <f t="shared" si="111"/>
        <v>9327</v>
      </c>
      <c r="EJ19" s="319">
        <f t="shared" si="111"/>
        <v>8737</v>
      </c>
      <c r="EK19" s="319">
        <f t="shared" si="111"/>
        <v>18064</v>
      </c>
      <c r="EL19" s="319">
        <f t="shared" si="111"/>
        <v>4374</v>
      </c>
      <c r="EM19" s="319">
        <f t="shared" si="111"/>
        <v>4218</v>
      </c>
      <c r="EN19" s="319">
        <f t="shared" si="111"/>
        <v>8592</v>
      </c>
      <c r="EO19" s="319">
        <f t="shared" si="111"/>
        <v>4585</v>
      </c>
      <c r="EP19" s="319">
        <f t="shared" si="111"/>
        <v>4329</v>
      </c>
      <c r="EQ19" s="319">
        <f t="shared" si="111"/>
        <v>8914</v>
      </c>
      <c r="ER19" s="319">
        <f t="shared" si="111"/>
        <v>4989</v>
      </c>
      <c r="ES19" s="319">
        <f t="shared" si="111"/>
        <v>4751</v>
      </c>
      <c r="ET19" s="319">
        <f t="shared" si="111"/>
        <v>9740</v>
      </c>
      <c r="EU19" s="319">
        <f t="shared" si="111"/>
        <v>4935</v>
      </c>
      <c r="EV19" s="319">
        <f t="shared" si="111"/>
        <v>4709</v>
      </c>
      <c r="EW19" s="319">
        <f t="shared" si="111"/>
        <v>9644</v>
      </c>
      <c r="EX19" s="319">
        <f t="shared" si="111"/>
        <v>4726</v>
      </c>
      <c r="EY19" s="319">
        <f t="shared" si="111"/>
        <v>4473</v>
      </c>
      <c r="EZ19" s="319">
        <f t="shared" si="111"/>
        <v>9199</v>
      </c>
      <c r="FA19" s="319">
        <f t="shared" si="111"/>
        <v>4747</v>
      </c>
      <c r="FB19" s="319">
        <f t="shared" si="111"/>
        <v>4525</v>
      </c>
      <c r="FC19" s="319">
        <f t="shared" ref="FC19:GH19" si="112">FC18+FC17+FC12+FC10+FC5</f>
        <v>9272</v>
      </c>
      <c r="FD19" s="319">
        <f t="shared" si="112"/>
        <v>28356</v>
      </c>
      <c r="FE19" s="319">
        <f t="shared" si="112"/>
        <v>27005</v>
      </c>
      <c r="FF19" s="319">
        <f t="shared" si="112"/>
        <v>55361</v>
      </c>
      <c r="FG19" s="319">
        <f t="shared" si="112"/>
        <v>4993</v>
      </c>
      <c r="FH19" s="319">
        <f t="shared" si="112"/>
        <v>4662</v>
      </c>
      <c r="FI19" s="319">
        <f t="shared" si="112"/>
        <v>9655</v>
      </c>
      <c r="FJ19" s="319">
        <f t="shared" si="112"/>
        <v>4954</v>
      </c>
      <c r="FK19" s="319">
        <f t="shared" si="112"/>
        <v>4702</v>
      </c>
      <c r="FL19" s="319">
        <f t="shared" si="112"/>
        <v>9656</v>
      </c>
      <c r="FM19" s="319">
        <f t="shared" si="112"/>
        <v>4769</v>
      </c>
      <c r="FN19" s="319">
        <f t="shared" si="112"/>
        <v>4705</v>
      </c>
      <c r="FO19" s="319">
        <f t="shared" si="112"/>
        <v>9474</v>
      </c>
      <c r="FP19" s="319">
        <f t="shared" si="112"/>
        <v>14716</v>
      </c>
      <c r="FQ19" s="319">
        <f t="shared" si="112"/>
        <v>14069</v>
      </c>
      <c r="FR19" s="319">
        <f t="shared" si="112"/>
        <v>28785</v>
      </c>
      <c r="FS19" s="319">
        <f t="shared" si="112"/>
        <v>2687</v>
      </c>
      <c r="FT19" s="319">
        <f t="shared" si="112"/>
        <v>3758</v>
      </c>
      <c r="FU19" s="319">
        <f t="shared" si="112"/>
        <v>6445</v>
      </c>
      <c r="FV19" s="319">
        <f t="shared" si="112"/>
        <v>2501</v>
      </c>
      <c r="FW19" s="319">
        <f t="shared" si="112"/>
        <v>3593</v>
      </c>
      <c r="FX19" s="319">
        <f t="shared" si="112"/>
        <v>6094</v>
      </c>
      <c r="FY19" s="319">
        <f t="shared" si="112"/>
        <v>2242</v>
      </c>
      <c r="FZ19" s="319">
        <f t="shared" si="112"/>
        <v>3272</v>
      </c>
      <c r="GA19" s="319">
        <f t="shared" si="112"/>
        <v>5514</v>
      </c>
      <c r="GB19" s="319">
        <f t="shared" si="112"/>
        <v>7430</v>
      </c>
      <c r="GC19" s="319">
        <f t="shared" si="112"/>
        <v>10623</v>
      </c>
      <c r="GD19" s="319">
        <f t="shared" si="112"/>
        <v>18053</v>
      </c>
      <c r="GE19" s="319">
        <f t="shared" si="112"/>
        <v>91</v>
      </c>
      <c r="GF19" s="319">
        <f t="shared" si="112"/>
        <v>102</v>
      </c>
      <c r="GG19" s="319">
        <f t="shared" si="112"/>
        <v>193</v>
      </c>
      <c r="GH19" s="319">
        <f t="shared" si="112"/>
        <v>113</v>
      </c>
      <c r="GI19" s="319">
        <f t="shared" ref="GI19:GS19" si="113">GI18+GI17+GI12+GI10+GI5</f>
        <v>139</v>
      </c>
      <c r="GJ19" s="319">
        <f t="shared" si="113"/>
        <v>252</v>
      </c>
      <c r="GK19" s="319">
        <f t="shared" si="113"/>
        <v>99</v>
      </c>
      <c r="GL19" s="319">
        <f t="shared" si="113"/>
        <v>118</v>
      </c>
      <c r="GM19" s="319">
        <f t="shared" si="113"/>
        <v>217</v>
      </c>
      <c r="GN19" s="319">
        <f t="shared" si="113"/>
        <v>7733</v>
      </c>
      <c r="GO19" s="319">
        <f t="shared" si="113"/>
        <v>10982</v>
      </c>
      <c r="GP19" s="319">
        <f t="shared" si="113"/>
        <v>18715</v>
      </c>
      <c r="GQ19" s="319">
        <f t="shared" si="113"/>
        <v>60132</v>
      </c>
      <c r="GR19" s="319">
        <f t="shared" si="113"/>
        <v>60793</v>
      </c>
      <c r="GS19" s="319">
        <f t="shared" si="113"/>
        <v>120925</v>
      </c>
      <c r="GU19" s="275" t="s">
        <v>9</v>
      </c>
      <c r="GV19" s="371">
        <f t="shared" si="57"/>
        <v>2778</v>
      </c>
      <c r="GW19" s="371">
        <f t="shared" si="58"/>
        <v>3860</v>
      </c>
      <c r="GX19" s="371">
        <f t="shared" si="59"/>
        <v>6638</v>
      </c>
      <c r="GY19" s="371">
        <f t="shared" si="60"/>
        <v>2614</v>
      </c>
      <c r="GZ19" s="371">
        <f t="shared" si="61"/>
        <v>3732</v>
      </c>
      <c r="HA19" s="371">
        <f t="shared" si="62"/>
        <v>6346</v>
      </c>
      <c r="HB19" s="371">
        <f t="shared" si="63"/>
        <v>2341</v>
      </c>
      <c r="HC19" s="371">
        <f t="shared" si="64"/>
        <v>3390</v>
      </c>
      <c r="HD19" s="371">
        <f t="shared" si="65"/>
        <v>5731</v>
      </c>
      <c r="HE19" s="375">
        <f>HE18+HE17+HE12+HE10+HE5</f>
        <v>7733</v>
      </c>
      <c r="HF19" s="375">
        <f>HF18+HF17+HF12+HF10+HF5</f>
        <v>10982</v>
      </c>
      <c r="HG19" s="375">
        <f>HG18+HG17+HG12+HG10+HG5</f>
        <v>18715</v>
      </c>
    </row>
    <row r="20" spans="1:215" x14ac:dyDescent="0.5">
      <c r="A20" s="278"/>
      <c r="B20" s="278"/>
      <c r="C20" s="279"/>
      <c r="D20" s="279"/>
      <c r="E20" s="279"/>
      <c r="F20" s="279"/>
      <c r="G20" s="279"/>
      <c r="H20" s="279"/>
      <c r="I20" s="279"/>
      <c r="J20" s="279"/>
      <c r="K20" s="279"/>
      <c r="L20" s="279"/>
      <c r="M20" s="279"/>
      <c r="N20" s="279"/>
      <c r="O20" s="279"/>
      <c r="P20" s="279"/>
      <c r="Q20" s="279"/>
      <c r="R20" s="279"/>
      <c r="S20" s="279"/>
      <c r="T20" s="279"/>
      <c r="U20" s="279"/>
      <c r="V20" s="279"/>
      <c r="W20" s="279"/>
      <c r="X20" s="279"/>
      <c r="Y20" s="279"/>
      <c r="Z20" s="279"/>
      <c r="AA20" s="279"/>
      <c r="AB20" s="279"/>
      <c r="AC20" s="279"/>
      <c r="AD20" s="279"/>
      <c r="AE20" s="279"/>
      <c r="AF20" s="279"/>
      <c r="AG20" s="279"/>
      <c r="AH20" s="279"/>
      <c r="AI20" s="279"/>
      <c r="AJ20" s="279"/>
      <c r="AK20" s="279"/>
      <c r="AL20" s="279"/>
      <c r="AM20" s="279"/>
      <c r="AN20" s="279"/>
      <c r="AO20" s="279"/>
      <c r="AP20" s="279"/>
      <c r="AQ20" s="279"/>
      <c r="AR20" s="279"/>
      <c r="AS20" s="279"/>
      <c r="AT20" s="279"/>
      <c r="AU20" s="279"/>
      <c r="AV20" s="279"/>
      <c r="AW20" s="279"/>
      <c r="AX20" s="279"/>
      <c r="AY20" s="279"/>
      <c r="AZ20" s="279"/>
      <c r="BA20" s="279"/>
      <c r="BB20" s="279"/>
      <c r="BC20" s="279"/>
      <c r="BD20" s="279"/>
      <c r="BE20" s="279"/>
      <c r="BF20" s="279"/>
      <c r="BG20" s="279"/>
      <c r="BH20" s="279"/>
      <c r="BI20" s="279"/>
      <c r="BJ20" s="279"/>
      <c r="BK20" s="279"/>
      <c r="BL20" s="279"/>
      <c r="BM20" s="279"/>
      <c r="BN20" s="279"/>
      <c r="BO20" s="279"/>
      <c r="BP20" s="279"/>
      <c r="BQ20" s="279"/>
      <c r="BR20" s="279"/>
      <c r="BS20" s="279"/>
      <c r="BT20" s="279"/>
      <c r="BU20" s="279"/>
      <c r="BV20" s="279"/>
      <c r="BW20" s="279"/>
      <c r="BX20" s="279"/>
      <c r="BY20" s="279"/>
      <c r="BZ20" s="279"/>
      <c r="CA20" s="279"/>
      <c r="CB20" s="279"/>
      <c r="CC20" s="279"/>
      <c r="CD20" s="279"/>
      <c r="CE20" s="279"/>
      <c r="CF20" s="279"/>
      <c r="CG20" s="279"/>
      <c r="CH20" s="279"/>
      <c r="CI20" s="279"/>
      <c r="CJ20" s="279"/>
      <c r="CK20" s="279"/>
      <c r="CL20" s="279"/>
      <c r="CM20" s="279"/>
      <c r="CN20" s="279"/>
      <c r="CO20" s="279"/>
      <c r="CP20" s="279"/>
      <c r="CQ20" s="279"/>
      <c r="CR20" s="279"/>
      <c r="CS20" s="279"/>
      <c r="CT20" s="279"/>
      <c r="CU20" s="279"/>
      <c r="CV20" s="279"/>
      <c r="CW20" s="311"/>
      <c r="CX20" s="279"/>
      <c r="DS20" s="318"/>
      <c r="DT20" s="318"/>
      <c r="DU20" s="318"/>
      <c r="DV20" s="155"/>
      <c r="DW20" s="319"/>
      <c r="DX20" s="319"/>
      <c r="DY20" s="319"/>
      <c r="DZ20" s="319"/>
      <c r="EA20" s="319"/>
      <c r="EB20" s="319"/>
      <c r="EC20" s="319"/>
      <c r="ED20" s="319"/>
      <c r="EE20" s="319"/>
      <c r="EF20" s="319"/>
      <c r="EG20" s="319"/>
      <c r="EH20" s="319"/>
      <c r="EI20" s="319"/>
      <c r="EJ20" s="319"/>
      <c r="EK20" s="319"/>
      <c r="EL20" s="319"/>
      <c r="EM20" s="319"/>
      <c r="EN20" s="319"/>
      <c r="EO20" s="319"/>
      <c r="EP20" s="319"/>
      <c r="EQ20" s="319"/>
      <c r="ER20" s="319"/>
      <c r="ES20" s="319"/>
      <c r="ET20" s="319"/>
      <c r="EU20" s="319"/>
      <c r="EV20" s="319"/>
      <c r="EW20" s="319"/>
      <c r="EX20" s="319"/>
      <c r="EY20" s="319"/>
      <c r="EZ20" s="319"/>
      <c r="FA20" s="319"/>
      <c r="FB20" s="319"/>
      <c r="FC20" s="319"/>
      <c r="FD20" s="319"/>
      <c r="FE20" s="319"/>
      <c r="FF20" s="319"/>
      <c r="FG20" s="319"/>
      <c r="FH20" s="319"/>
      <c r="FI20" s="319"/>
      <c r="FJ20" s="319"/>
      <c r="FK20" s="319"/>
      <c r="FL20" s="319"/>
      <c r="FM20" s="319"/>
      <c r="FN20" s="319"/>
      <c r="FO20" s="319"/>
      <c r="FP20" s="319"/>
      <c r="FQ20" s="319"/>
      <c r="FR20" s="319"/>
      <c r="FS20" s="319"/>
      <c r="FT20" s="319"/>
      <c r="FU20" s="319"/>
      <c r="FV20" s="319"/>
      <c r="FW20" s="319"/>
      <c r="FX20" s="319"/>
      <c r="FY20" s="319"/>
      <c r="FZ20" s="319"/>
      <c r="GA20" s="319"/>
      <c r="GB20" s="319"/>
      <c r="GC20" s="319"/>
      <c r="GD20" s="319"/>
      <c r="GE20" s="319"/>
      <c r="GF20" s="319"/>
      <c r="GG20" s="319"/>
      <c r="GH20" s="319"/>
      <c r="GI20" s="319"/>
      <c r="GJ20" s="319"/>
      <c r="GK20" s="319"/>
      <c r="GL20" s="319"/>
      <c r="GM20" s="319"/>
      <c r="GN20" s="319"/>
      <c r="GO20" s="319"/>
      <c r="GP20" s="319"/>
      <c r="GQ20" s="319"/>
      <c r="GR20" s="319"/>
      <c r="GS20" s="319"/>
      <c r="GU20" s="275"/>
      <c r="GV20" s="375"/>
      <c r="GW20" s="375"/>
      <c r="GX20" s="375"/>
      <c r="GY20" s="375"/>
      <c r="GZ20" s="375"/>
      <c r="HA20" s="375"/>
      <c r="HB20" s="375"/>
      <c r="HC20" s="375"/>
      <c r="HD20" s="375"/>
      <c r="HE20" s="375"/>
      <c r="HF20" s="375"/>
      <c r="HG20" s="375"/>
    </row>
    <row r="21" spans="1:215" x14ac:dyDescent="0.5">
      <c r="A21" s="155"/>
      <c r="B21" s="155" t="s">
        <v>104</v>
      </c>
      <c r="C21" s="274"/>
      <c r="D21" s="274"/>
      <c r="E21" s="274"/>
      <c r="F21" s="274"/>
      <c r="G21" s="274"/>
      <c r="H21" s="274"/>
      <c r="I21" s="274"/>
      <c r="J21" s="274"/>
      <c r="K21" s="274"/>
      <c r="L21" s="274"/>
      <c r="M21" s="274"/>
      <c r="N21" s="274"/>
      <c r="O21" s="274"/>
      <c r="P21" s="274"/>
      <c r="Q21" s="274"/>
      <c r="R21" s="274"/>
      <c r="S21" s="274"/>
      <c r="T21" s="274"/>
      <c r="U21" s="274"/>
      <c r="V21" s="274"/>
      <c r="W21" s="274"/>
      <c r="X21" s="274"/>
      <c r="Y21" s="274"/>
      <c r="Z21" s="274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274"/>
      <c r="AN21" s="274"/>
      <c r="AO21" s="274"/>
      <c r="AP21" s="274"/>
      <c r="AQ21" s="274"/>
      <c r="AR21" s="274"/>
      <c r="AS21" s="274"/>
      <c r="AT21" s="274"/>
      <c r="AU21" s="274"/>
      <c r="AV21" s="274"/>
      <c r="AW21" s="274"/>
      <c r="AX21" s="274"/>
      <c r="AY21" s="274"/>
      <c r="AZ21" s="274"/>
      <c r="BA21" s="274"/>
      <c r="BB21" s="274"/>
      <c r="BC21" s="274"/>
      <c r="BD21" s="274"/>
      <c r="BE21" s="274"/>
      <c r="BF21" s="274"/>
      <c r="BG21" s="274"/>
      <c r="BH21" s="274"/>
      <c r="BI21" s="274"/>
      <c r="BJ21" s="274"/>
      <c r="BK21" s="274"/>
      <c r="BL21" s="274"/>
      <c r="BM21" s="274"/>
      <c r="BN21" s="274"/>
      <c r="BO21" s="274"/>
      <c r="BP21" s="274"/>
      <c r="BQ21" s="274"/>
      <c r="BR21" s="274"/>
      <c r="BS21" s="274"/>
      <c r="BT21" s="274"/>
      <c r="BU21" s="274"/>
      <c r="BV21" s="274"/>
      <c r="BW21" s="274"/>
      <c r="BX21" s="274"/>
      <c r="BY21" s="274"/>
      <c r="BZ21" s="274"/>
      <c r="CA21" s="274"/>
      <c r="CB21" s="274"/>
      <c r="CC21" s="274"/>
      <c r="CD21" s="274"/>
      <c r="CE21" s="274"/>
      <c r="CF21" s="274"/>
      <c r="CG21" s="274">
        <v>2535</v>
      </c>
      <c r="CH21" s="274"/>
      <c r="CI21" s="274"/>
      <c r="CJ21" s="274"/>
      <c r="CK21" s="274">
        <v>2944</v>
      </c>
      <c r="CL21" s="274"/>
      <c r="CM21" s="274"/>
      <c r="CN21" s="274"/>
      <c r="CO21" s="274">
        <v>2403</v>
      </c>
      <c r="CP21" s="274"/>
      <c r="CQ21" s="274"/>
      <c r="CR21" s="274"/>
      <c r="CS21" s="274">
        <f>CG21+CK21+CO21</f>
        <v>7882</v>
      </c>
      <c r="CT21" s="274"/>
      <c r="CU21" s="274"/>
      <c r="CV21" s="274"/>
      <c r="CW21" s="274"/>
      <c r="CX21" s="274"/>
      <c r="DS21" s="318"/>
      <c r="DT21" s="318"/>
      <c r="DU21" s="318" t="s">
        <v>104</v>
      </c>
      <c r="DV21" s="155" t="s">
        <v>104</v>
      </c>
      <c r="DW21" s="319"/>
      <c r="DX21" s="319"/>
      <c r="DY21" s="319"/>
      <c r="DZ21" s="319"/>
      <c r="EA21" s="319"/>
      <c r="EB21" s="319"/>
      <c r="EC21" s="319"/>
      <c r="ED21" s="319"/>
      <c r="EE21" s="319"/>
      <c r="EF21" s="319"/>
      <c r="EG21" s="319"/>
      <c r="EH21" s="319"/>
      <c r="EI21" s="319"/>
      <c r="EJ21" s="319"/>
      <c r="EK21" s="319"/>
      <c r="EL21" s="319"/>
      <c r="EM21" s="319"/>
      <c r="EN21" s="319"/>
      <c r="EO21" s="319"/>
      <c r="EP21" s="319"/>
      <c r="EQ21" s="319"/>
      <c r="ER21" s="319"/>
      <c r="ES21" s="319"/>
      <c r="ET21" s="319"/>
      <c r="EU21" s="319"/>
      <c r="EV21" s="319"/>
      <c r="EW21" s="319"/>
      <c r="EX21" s="319"/>
      <c r="EY21" s="319"/>
      <c r="EZ21" s="319"/>
      <c r="FA21" s="319"/>
      <c r="FB21" s="319"/>
      <c r="FC21" s="319"/>
      <c r="FD21" s="319"/>
      <c r="FE21" s="319"/>
      <c r="FF21" s="319"/>
      <c r="FG21" s="319"/>
      <c r="FH21" s="319"/>
      <c r="FI21" s="319"/>
      <c r="FJ21" s="319"/>
      <c r="FK21" s="319"/>
      <c r="FL21" s="319"/>
      <c r="FM21" s="319"/>
      <c r="FN21" s="319"/>
      <c r="FO21" s="319"/>
      <c r="FP21" s="319"/>
      <c r="FQ21" s="319"/>
      <c r="FR21" s="319"/>
      <c r="FS21" s="319"/>
      <c r="FT21" s="319"/>
      <c r="FU21" s="319"/>
      <c r="FV21" s="319"/>
      <c r="FW21" s="319"/>
      <c r="FX21" s="319"/>
      <c r="FY21" s="319"/>
      <c r="FZ21" s="319"/>
      <c r="GA21" s="319"/>
      <c r="GB21" s="319"/>
      <c r="GC21" s="319"/>
      <c r="GD21" s="319"/>
      <c r="GE21" s="319"/>
      <c r="GF21" s="319"/>
      <c r="GG21" s="319">
        <v>2535</v>
      </c>
      <c r="GH21" s="319"/>
      <c r="GI21" s="319"/>
      <c r="GJ21" s="319">
        <v>2944</v>
      </c>
      <c r="GK21" s="319"/>
      <c r="GL21" s="319"/>
      <c r="GM21" s="319">
        <v>2403</v>
      </c>
      <c r="GN21" s="319"/>
      <c r="GO21" s="319"/>
      <c r="GP21" s="319">
        <f>GG21+GJ21+GM21</f>
        <v>7882</v>
      </c>
      <c r="GQ21" s="319"/>
      <c r="GR21" s="319"/>
      <c r="GS21" s="319"/>
      <c r="GU21" s="275" t="s">
        <v>104</v>
      </c>
      <c r="GV21" s="375"/>
      <c r="GW21" s="375"/>
      <c r="GX21" s="375"/>
      <c r="GY21" s="375"/>
      <c r="GZ21" s="375"/>
      <c r="HA21" s="375"/>
      <c r="HB21" s="375"/>
      <c r="HC21" s="375"/>
      <c r="HD21" s="375"/>
      <c r="HE21" s="375"/>
      <c r="HF21" s="375"/>
      <c r="HG21" s="375"/>
    </row>
    <row r="22" spans="1:215" s="276" customFormat="1" ht="24" x14ac:dyDescent="0.5">
      <c r="A22" s="274"/>
      <c r="B22" s="274" t="s">
        <v>162</v>
      </c>
      <c r="C22" s="309">
        <v>2738</v>
      </c>
      <c r="D22" s="309">
        <v>2600</v>
      </c>
      <c r="E22" s="273">
        <f t="shared" si="19"/>
        <v>5338</v>
      </c>
      <c r="F22" s="274"/>
      <c r="G22" s="309">
        <v>3089</v>
      </c>
      <c r="H22" s="309">
        <v>2778</v>
      </c>
      <c r="I22" s="273">
        <f t="shared" si="20"/>
        <v>5867</v>
      </c>
      <c r="J22" s="274"/>
      <c r="K22" s="309">
        <v>424</v>
      </c>
      <c r="L22" s="309">
        <v>350</v>
      </c>
      <c r="M22" s="273">
        <f t="shared" si="21"/>
        <v>774</v>
      </c>
      <c r="N22" s="274"/>
      <c r="O22" s="309">
        <v>29</v>
      </c>
      <c r="P22" s="309">
        <v>27</v>
      </c>
      <c r="Q22" s="273">
        <f t="shared" si="22"/>
        <v>56</v>
      </c>
      <c r="R22" s="274"/>
      <c r="S22" s="273">
        <f t="shared" si="66"/>
        <v>6280</v>
      </c>
      <c r="T22" s="273">
        <f t="shared" si="23"/>
        <v>5755</v>
      </c>
      <c r="U22" s="273">
        <f t="shared" si="24"/>
        <v>12035</v>
      </c>
      <c r="V22" s="273">
        <f t="shared" si="25"/>
        <v>0</v>
      </c>
      <c r="W22" s="274"/>
      <c r="X22" s="274"/>
      <c r="Y22" s="273">
        <f t="shared" si="26"/>
        <v>0</v>
      </c>
      <c r="Z22" s="274"/>
      <c r="AA22" s="274"/>
      <c r="AB22" s="274"/>
      <c r="AC22" s="273">
        <f t="shared" si="27"/>
        <v>0</v>
      </c>
      <c r="AD22" s="274"/>
      <c r="AE22" s="274"/>
      <c r="AF22" s="274"/>
      <c r="AG22" s="273">
        <f t="shared" si="28"/>
        <v>0</v>
      </c>
      <c r="AH22" s="274"/>
      <c r="AI22" s="274"/>
      <c r="AJ22" s="274"/>
      <c r="AK22" s="273">
        <f t="shared" si="29"/>
        <v>0</v>
      </c>
      <c r="AL22" s="274"/>
      <c r="AM22" s="274"/>
      <c r="AN22" s="274"/>
      <c r="AO22" s="273">
        <f t="shared" si="30"/>
        <v>0</v>
      </c>
      <c r="AP22" s="274"/>
      <c r="AQ22" s="274"/>
      <c r="AR22" s="274"/>
      <c r="AS22" s="273">
        <f t="shared" si="31"/>
        <v>0</v>
      </c>
      <c r="AT22" s="274"/>
      <c r="AU22" s="273">
        <f t="shared" si="32"/>
        <v>0</v>
      </c>
      <c r="AV22" s="273">
        <f t="shared" si="33"/>
        <v>0</v>
      </c>
      <c r="AW22" s="273">
        <f t="shared" si="34"/>
        <v>0</v>
      </c>
      <c r="AX22" s="273">
        <f t="shared" si="35"/>
        <v>0</v>
      </c>
      <c r="AY22" s="274"/>
      <c r="AZ22" s="274"/>
      <c r="BA22" s="273">
        <f t="shared" si="36"/>
        <v>0</v>
      </c>
      <c r="BB22" s="274"/>
      <c r="BC22" s="274"/>
      <c r="BD22" s="274"/>
      <c r="BE22" s="273">
        <f t="shared" si="37"/>
        <v>0</v>
      </c>
      <c r="BF22" s="274"/>
      <c r="BG22" s="274"/>
      <c r="BH22" s="274"/>
      <c r="BI22" s="273">
        <f t="shared" si="38"/>
        <v>0</v>
      </c>
      <c r="BJ22" s="274"/>
      <c r="BK22" s="273">
        <f t="shared" si="39"/>
        <v>0</v>
      </c>
      <c r="BL22" s="273">
        <f t="shared" si="40"/>
        <v>0</v>
      </c>
      <c r="BM22" s="273">
        <f t="shared" si="41"/>
        <v>0</v>
      </c>
      <c r="BN22" s="273">
        <f t="shared" si="42"/>
        <v>0</v>
      </c>
      <c r="BO22" s="274"/>
      <c r="BP22" s="274"/>
      <c r="BQ22" s="273">
        <f t="shared" si="43"/>
        <v>0</v>
      </c>
      <c r="BR22" s="274"/>
      <c r="BS22" s="274"/>
      <c r="BT22" s="274"/>
      <c r="BU22" s="273">
        <f t="shared" si="44"/>
        <v>0</v>
      </c>
      <c r="BV22" s="274"/>
      <c r="BW22" s="274"/>
      <c r="BX22" s="274"/>
      <c r="BY22" s="273">
        <f t="shared" si="45"/>
        <v>0</v>
      </c>
      <c r="BZ22" s="274"/>
      <c r="CA22" s="273">
        <f>BO22+BS22+BW22</f>
        <v>0</v>
      </c>
      <c r="CB22" s="273">
        <f>BP22+BT22+BX22</f>
        <v>0</v>
      </c>
      <c r="CC22" s="273">
        <f>CA22+CB22</f>
        <v>0</v>
      </c>
      <c r="CD22" s="273">
        <f t="shared" si="49"/>
        <v>0</v>
      </c>
      <c r="CE22" s="274"/>
      <c r="CF22" s="274"/>
      <c r="CG22" s="274"/>
      <c r="CH22" s="274"/>
      <c r="CI22" s="274"/>
      <c r="CJ22" s="274"/>
      <c r="CK22" s="274"/>
      <c r="CL22" s="274"/>
      <c r="CM22" s="274"/>
      <c r="CN22" s="274"/>
      <c r="CO22" s="274"/>
      <c r="CP22" s="274"/>
      <c r="CQ22" s="273">
        <f t="shared" si="50"/>
        <v>0</v>
      </c>
      <c r="CR22" s="273">
        <f t="shared" si="51"/>
        <v>0</v>
      </c>
      <c r="CS22" s="273">
        <f t="shared" si="52"/>
        <v>0</v>
      </c>
      <c r="CT22" s="273">
        <f t="shared" si="53"/>
        <v>0</v>
      </c>
      <c r="CU22" s="273">
        <f t="shared" si="54"/>
        <v>6280</v>
      </c>
      <c r="CV22" s="273">
        <f t="shared" si="55"/>
        <v>5755</v>
      </c>
      <c r="CW22" s="273">
        <f t="shared" si="56"/>
        <v>12035</v>
      </c>
      <c r="CX22" s="273">
        <f t="shared" si="67"/>
        <v>0</v>
      </c>
      <c r="DQ22" s="325"/>
      <c r="DS22" s="319"/>
      <c r="DT22" s="319"/>
      <c r="DU22" s="319" t="s">
        <v>162</v>
      </c>
      <c r="DV22" s="274" t="s">
        <v>162</v>
      </c>
      <c r="DW22" s="47">
        <v>2738</v>
      </c>
      <c r="DX22" s="47">
        <v>2600</v>
      </c>
      <c r="DY22" s="314">
        <f>DW22+DX22</f>
        <v>5338</v>
      </c>
      <c r="DZ22" s="47">
        <v>3089</v>
      </c>
      <c r="EA22" s="47">
        <v>2778</v>
      </c>
      <c r="EB22" s="314">
        <f>DZ22+EA22</f>
        <v>5867</v>
      </c>
      <c r="EC22" s="47">
        <v>424</v>
      </c>
      <c r="ED22" s="47">
        <v>350</v>
      </c>
      <c r="EE22" s="314">
        <f>EC22+ED22</f>
        <v>774</v>
      </c>
      <c r="EF22" s="47">
        <v>29</v>
      </c>
      <c r="EG22" s="47">
        <v>27</v>
      </c>
      <c r="EH22" s="314">
        <f>EF22+EG22</f>
        <v>56</v>
      </c>
      <c r="EI22" s="314">
        <f>DW22+DZ22+EC22+EF22</f>
        <v>6280</v>
      </c>
      <c r="EJ22" s="314">
        <f>DX22+EA22+ED22+EG22</f>
        <v>5755</v>
      </c>
      <c r="EK22" s="314">
        <f>EI22+EJ22</f>
        <v>12035</v>
      </c>
      <c r="EL22" s="319"/>
      <c r="EM22" s="319"/>
      <c r="EN22" s="314">
        <f>EL22+EM22</f>
        <v>0</v>
      </c>
      <c r="EO22" s="319"/>
      <c r="EP22" s="319"/>
      <c r="EQ22" s="314">
        <f>EO22+EP22</f>
        <v>0</v>
      </c>
      <c r="ER22" s="319"/>
      <c r="ES22" s="319"/>
      <c r="ET22" s="314">
        <f>ER22+ES22</f>
        <v>0</v>
      </c>
      <c r="EU22" s="319"/>
      <c r="EV22" s="319"/>
      <c r="EW22" s="314">
        <f>EU22+EV22</f>
        <v>0</v>
      </c>
      <c r="EX22" s="319"/>
      <c r="EY22" s="319"/>
      <c r="EZ22" s="314">
        <f>EX22+EY22</f>
        <v>0</v>
      </c>
      <c r="FA22" s="319"/>
      <c r="FB22" s="319"/>
      <c r="FC22" s="314">
        <f>FA22+FB22</f>
        <v>0</v>
      </c>
      <c r="FD22" s="314">
        <f>EL22+EO22+ER22+EU22+EX22+FA22</f>
        <v>0</v>
      </c>
      <c r="FE22" s="314">
        <f>EM22+EP22+ES22+EV22+EY22+FB22</f>
        <v>0</v>
      </c>
      <c r="FF22" s="314">
        <f>FD22+FE22</f>
        <v>0</v>
      </c>
      <c r="FG22" s="319"/>
      <c r="FH22" s="319"/>
      <c r="FI22" s="314">
        <f>FG22+FH22</f>
        <v>0</v>
      </c>
      <c r="FJ22" s="319"/>
      <c r="FK22" s="319"/>
      <c r="FL22" s="314">
        <f>FJ22+FK22</f>
        <v>0</v>
      </c>
      <c r="FM22" s="319"/>
      <c r="FN22" s="319"/>
      <c r="FO22" s="314">
        <f>FM22+FN22</f>
        <v>0</v>
      </c>
      <c r="FP22" s="314">
        <f>FG22+FJ22+FM22</f>
        <v>0</v>
      </c>
      <c r="FQ22" s="314">
        <f>FH22+FK22+FN22</f>
        <v>0</v>
      </c>
      <c r="FR22" s="314">
        <f>FP22+FQ22</f>
        <v>0</v>
      </c>
      <c r="FS22" s="319"/>
      <c r="FT22" s="319"/>
      <c r="FU22" s="314">
        <f>FS22+FT22</f>
        <v>0</v>
      </c>
      <c r="FV22" s="319"/>
      <c r="FW22" s="319"/>
      <c r="FX22" s="314">
        <f>FV22+FW22</f>
        <v>0</v>
      </c>
      <c r="FY22" s="319"/>
      <c r="FZ22" s="319"/>
      <c r="GA22" s="314">
        <f>FY22+FZ22</f>
        <v>0</v>
      </c>
      <c r="GB22" s="314">
        <f>FS22+FV22+FY22</f>
        <v>0</v>
      </c>
      <c r="GC22" s="314">
        <f>FT22+FW22+FZ22</f>
        <v>0</v>
      </c>
      <c r="GD22" s="314">
        <f>GB22+GC22</f>
        <v>0</v>
      </c>
      <c r="GE22" s="319"/>
      <c r="GF22" s="319"/>
      <c r="GG22" s="319"/>
      <c r="GH22" s="319"/>
      <c r="GI22" s="319"/>
      <c r="GJ22" s="319"/>
      <c r="GK22" s="319"/>
      <c r="GL22" s="319"/>
      <c r="GM22" s="319"/>
      <c r="GN22" s="314">
        <f>GE22+GH22+GK22+GB22</f>
        <v>0</v>
      </c>
      <c r="GO22" s="314">
        <f>GF22+GI22+GL22+GC22</f>
        <v>0</v>
      </c>
      <c r="GP22" s="314">
        <f>GN22+GO22</f>
        <v>0</v>
      </c>
      <c r="GQ22" s="314">
        <f>EI22+FD22+FP22+GN22</f>
        <v>6280</v>
      </c>
      <c r="GR22" s="314">
        <f>EJ22+FE22+FQ22+GO22</f>
        <v>5755</v>
      </c>
      <c r="GS22" s="314">
        <f>GQ22+GR22</f>
        <v>12035</v>
      </c>
      <c r="GU22" s="283" t="s">
        <v>162</v>
      </c>
      <c r="GV22" s="375"/>
      <c r="GW22" s="375"/>
      <c r="GX22" s="371">
        <f>GV22+GW22</f>
        <v>0</v>
      </c>
      <c r="GY22" s="375"/>
      <c r="GZ22" s="375"/>
      <c r="HA22" s="371">
        <f>GY22+GZ22</f>
        <v>0</v>
      </c>
      <c r="HB22" s="375"/>
      <c r="HC22" s="375"/>
      <c r="HD22" s="371">
        <f>HB22+HC22</f>
        <v>0</v>
      </c>
      <c r="HE22" s="371">
        <f>GV22+GY22+HB22</f>
        <v>0</v>
      </c>
      <c r="HF22" s="371">
        <f>GW22+GZ22+HC22</f>
        <v>0</v>
      </c>
      <c r="HG22" s="371">
        <f>HE22+HF22</f>
        <v>0</v>
      </c>
    </row>
    <row r="23" spans="1:215" x14ac:dyDescent="0.5">
      <c r="C23" s="276">
        <f t="shared" ref="C23:BN23" si="114">C19+C22</f>
        <v>2740</v>
      </c>
      <c r="D23" s="276">
        <f t="shared" si="114"/>
        <v>2606</v>
      </c>
      <c r="E23" s="276">
        <f t="shared" si="114"/>
        <v>5346</v>
      </c>
      <c r="F23" s="276">
        <f t="shared" si="114"/>
        <v>1</v>
      </c>
      <c r="G23" s="276">
        <f t="shared" si="114"/>
        <v>4035</v>
      </c>
      <c r="H23" s="276">
        <f t="shared" si="114"/>
        <v>3709</v>
      </c>
      <c r="I23" s="276">
        <f t="shared" si="114"/>
        <v>7744</v>
      </c>
      <c r="J23" s="276">
        <f t="shared" si="114"/>
        <v>134</v>
      </c>
      <c r="K23" s="276">
        <f t="shared" si="114"/>
        <v>4471</v>
      </c>
      <c r="L23" s="276">
        <f t="shared" si="114"/>
        <v>4178</v>
      </c>
      <c r="M23" s="276">
        <f t="shared" si="114"/>
        <v>8649</v>
      </c>
      <c r="N23" s="276">
        <f t="shared" si="114"/>
        <v>699</v>
      </c>
      <c r="O23" s="276">
        <f t="shared" si="114"/>
        <v>4361</v>
      </c>
      <c r="P23" s="276">
        <f t="shared" si="114"/>
        <v>3999</v>
      </c>
      <c r="Q23" s="276">
        <f t="shared" si="114"/>
        <v>8360</v>
      </c>
      <c r="R23" s="276">
        <f t="shared" si="114"/>
        <v>695</v>
      </c>
      <c r="S23" s="276">
        <f t="shared" si="114"/>
        <v>15607</v>
      </c>
      <c r="T23" s="276">
        <f t="shared" si="114"/>
        <v>14492</v>
      </c>
      <c r="U23" s="276">
        <f t="shared" si="114"/>
        <v>30099</v>
      </c>
      <c r="V23" s="276">
        <f t="shared" si="114"/>
        <v>1529</v>
      </c>
      <c r="W23" s="276">
        <f t="shared" si="114"/>
        <v>4374</v>
      </c>
      <c r="X23" s="276">
        <f t="shared" si="114"/>
        <v>4218</v>
      </c>
      <c r="Y23" s="276">
        <f t="shared" si="114"/>
        <v>8592</v>
      </c>
      <c r="Z23" s="276">
        <f t="shared" si="114"/>
        <v>742</v>
      </c>
      <c r="AA23" s="276">
        <f t="shared" si="114"/>
        <v>4585</v>
      </c>
      <c r="AB23" s="276">
        <f t="shared" si="114"/>
        <v>4329</v>
      </c>
      <c r="AC23" s="276">
        <f t="shared" si="114"/>
        <v>8914</v>
      </c>
      <c r="AD23" s="276">
        <f t="shared" si="114"/>
        <v>735</v>
      </c>
      <c r="AE23" s="276">
        <f t="shared" si="114"/>
        <v>4989</v>
      </c>
      <c r="AF23" s="276">
        <f t="shared" si="114"/>
        <v>4751</v>
      </c>
      <c r="AG23" s="276">
        <f t="shared" si="114"/>
        <v>9740</v>
      </c>
      <c r="AH23" s="276">
        <f t="shared" si="114"/>
        <v>762</v>
      </c>
      <c r="AI23" s="276">
        <f t="shared" si="114"/>
        <v>4935</v>
      </c>
      <c r="AJ23" s="276">
        <f t="shared" si="114"/>
        <v>4709</v>
      </c>
      <c r="AK23" s="276">
        <f t="shared" si="114"/>
        <v>9644</v>
      </c>
      <c r="AL23" s="276">
        <f t="shared" si="114"/>
        <v>761</v>
      </c>
      <c r="AM23" s="276">
        <f t="shared" si="114"/>
        <v>4726</v>
      </c>
      <c r="AN23" s="276">
        <f t="shared" si="114"/>
        <v>4473</v>
      </c>
      <c r="AO23" s="276">
        <f t="shared" si="114"/>
        <v>9199</v>
      </c>
      <c r="AP23" s="276">
        <f t="shared" si="114"/>
        <v>735</v>
      </c>
      <c r="AQ23" s="276">
        <f t="shared" si="114"/>
        <v>4747</v>
      </c>
      <c r="AR23" s="276">
        <f t="shared" si="114"/>
        <v>4525</v>
      </c>
      <c r="AS23" s="276">
        <f t="shared" si="114"/>
        <v>9272</v>
      </c>
      <c r="AT23" s="276">
        <f t="shared" si="114"/>
        <v>738</v>
      </c>
      <c r="AU23" s="276">
        <f t="shared" si="114"/>
        <v>28356</v>
      </c>
      <c r="AV23" s="276">
        <f t="shared" si="114"/>
        <v>27005</v>
      </c>
      <c r="AW23" s="276">
        <f t="shared" si="114"/>
        <v>55361</v>
      </c>
      <c r="AX23" s="276">
        <f t="shared" si="114"/>
        <v>4473</v>
      </c>
      <c r="AY23" s="276">
        <f t="shared" si="114"/>
        <v>4993</v>
      </c>
      <c r="AZ23" s="276">
        <f t="shared" si="114"/>
        <v>4662</v>
      </c>
      <c r="BA23" s="276">
        <f t="shared" si="114"/>
        <v>9655</v>
      </c>
      <c r="BB23" s="276">
        <f t="shared" si="114"/>
        <v>391</v>
      </c>
      <c r="BC23" s="276">
        <f t="shared" si="114"/>
        <v>4954</v>
      </c>
      <c r="BD23" s="276">
        <f t="shared" si="114"/>
        <v>4702</v>
      </c>
      <c r="BE23" s="276">
        <f t="shared" si="114"/>
        <v>9656</v>
      </c>
      <c r="BF23" s="276">
        <f t="shared" si="114"/>
        <v>386</v>
      </c>
      <c r="BG23" s="276">
        <f t="shared" si="114"/>
        <v>4769</v>
      </c>
      <c r="BH23" s="276">
        <f t="shared" si="114"/>
        <v>4705</v>
      </c>
      <c r="BI23" s="276">
        <f t="shared" si="114"/>
        <v>9474</v>
      </c>
      <c r="BJ23" s="276">
        <f t="shared" si="114"/>
        <v>364</v>
      </c>
      <c r="BK23" s="276">
        <f t="shared" si="114"/>
        <v>14716</v>
      </c>
      <c r="BL23" s="276">
        <f t="shared" si="114"/>
        <v>14069</v>
      </c>
      <c r="BM23" s="276">
        <f t="shared" si="114"/>
        <v>28785</v>
      </c>
      <c r="BN23" s="276">
        <f t="shared" si="114"/>
        <v>1141</v>
      </c>
      <c r="BO23" s="276">
        <f t="shared" ref="BO23:CW23" si="115">BO19+BO22</f>
        <v>2687</v>
      </c>
      <c r="BP23" s="276">
        <f t="shared" si="115"/>
        <v>3758</v>
      </c>
      <c r="BQ23" s="276">
        <f t="shared" si="115"/>
        <v>6445</v>
      </c>
      <c r="BR23" s="276">
        <f t="shared" si="115"/>
        <v>221</v>
      </c>
      <c r="BS23" s="276">
        <f t="shared" si="115"/>
        <v>2501</v>
      </c>
      <c r="BT23" s="276">
        <f t="shared" si="115"/>
        <v>3593</v>
      </c>
      <c r="BU23" s="276">
        <f t="shared" si="115"/>
        <v>6094</v>
      </c>
      <c r="BV23" s="276">
        <f t="shared" si="115"/>
        <v>220</v>
      </c>
      <c r="BW23" s="276">
        <f t="shared" si="115"/>
        <v>2242</v>
      </c>
      <c r="BX23" s="276">
        <f t="shared" si="115"/>
        <v>3272</v>
      </c>
      <c r="BY23" s="276">
        <f t="shared" si="115"/>
        <v>5514</v>
      </c>
      <c r="BZ23" s="276">
        <f t="shared" si="115"/>
        <v>221</v>
      </c>
      <c r="CA23" s="276">
        <f t="shared" si="115"/>
        <v>7430</v>
      </c>
      <c r="CB23" s="276">
        <f t="shared" si="115"/>
        <v>10623</v>
      </c>
      <c r="CC23" s="276">
        <f t="shared" si="115"/>
        <v>18053</v>
      </c>
      <c r="CD23" s="276">
        <f t="shared" si="115"/>
        <v>662</v>
      </c>
      <c r="CE23" s="276">
        <f t="shared" si="115"/>
        <v>91</v>
      </c>
      <c r="CF23" s="276">
        <f t="shared" si="115"/>
        <v>102</v>
      </c>
      <c r="CG23" s="276">
        <f t="shared" si="115"/>
        <v>193</v>
      </c>
      <c r="CH23" s="276">
        <f t="shared" si="115"/>
        <v>12</v>
      </c>
      <c r="CI23" s="276">
        <f t="shared" si="115"/>
        <v>113</v>
      </c>
      <c r="CJ23" s="276">
        <f t="shared" si="115"/>
        <v>139</v>
      </c>
      <c r="CK23" s="276">
        <f t="shared" si="115"/>
        <v>252</v>
      </c>
      <c r="CL23" s="276">
        <f t="shared" si="115"/>
        <v>14</v>
      </c>
      <c r="CM23" s="276">
        <f t="shared" si="115"/>
        <v>99</v>
      </c>
      <c r="CN23" s="276">
        <f t="shared" si="115"/>
        <v>118</v>
      </c>
      <c r="CO23" s="276">
        <f t="shared" si="115"/>
        <v>217</v>
      </c>
      <c r="CP23" s="276">
        <f t="shared" si="115"/>
        <v>15</v>
      </c>
      <c r="CQ23" s="276">
        <f t="shared" si="115"/>
        <v>7733</v>
      </c>
      <c r="CR23" s="276">
        <f t="shared" si="115"/>
        <v>10982</v>
      </c>
      <c r="CS23" s="276">
        <f t="shared" si="115"/>
        <v>18715</v>
      </c>
      <c r="CT23" s="276">
        <f t="shared" si="115"/>
        <v>703</v>
      </c>
      <c r="CU23" s="276">
        <f t="shared" si="115"/>
        <v>66412</v>
      </c>
      <c r="CV23" s="276">
        <f t="shared" si="115"/>
        <v>66548</v>
      </c>
      <c r="CW23" s="276">
        <f t="shared" si="115"/>
        <v>132960</v>
      </c>
      <c r="CX23" s="276">
        <f>CX19+CX22</f>
        <v>7846</v>
      </c>
      <c r="DW23" s="324">
        <f t="shared" ref="DW23:FB23" si="116">DW19+DW22</f>
        <v>2740</v>
      </c>
      <c r="DX23" s="324">
        <f t="shared" si="116"/>
        <v>2606</v>
      </c>
      <c r="DY23" s="324">
        <f t="shared" si="116"/>
        <v>5346</v>
      </c>
      <c r="DZ23" s="324">
        <f t="shared" si="116"/>
        <v>4035</v>
      </c>
      <c r="EA23" s="324">
        <f t="shared" si="116"/>
        <v>3709</v>
      </c>
      <c r="EB23" s="324">
        <f t="shared" si="116"/>
        <v>7744</v>
      </c>
      <c r="EC23" s="324">
        <f t="shared" si="116"/>
        <v>4471</v>
      </c>
      <c r="ED23" s="324">
        <f t="shared" si="116"/>
        <v>4178</v>
      </c>
      <c r="EE23" s="324">
        <f t="shared" si="116"/>
        <v>8649</v>
      </c>
      <c r="EF23" s="324">
        <f t="shared" si="116"/>
        <v>4361</v>
      </c>
      <c r="EG23" s="324">
        <f t="shared" si="116"/>
        <v>3999</v>
      </c>
      <c r="EH23" s="324">
        <f t="shared" si="116"/>
        <v>8360</v>
      </c>
      <c r="EI23" s="324">
        <f t="shared" si="116"/>
        <v>15607</v>
      </c>
      <c r="EJ23" s="324">
        <f t="shared" si="116"/>
        <v>14492</v>
      </c>
      <c r="EK23" s="324">
        <f t="shared" si="116"/>
        <v>30099</v>
      </c>
      <c r="EL23" s="324">
        <f t="shared" si="116"/>
        <v>4374</v>
      </c>
      <c r="EM23" s="324">
        <f t="shared" si="116"/>
        <v>4218</v>
      </c>
      <c r="EN23" s="324">
        <f t="shared" si="116"/>
        <v>8592</v>
      </c>
      <c r="EO23" s="324">
        <f t="shared" si="116"/>
        <v>4585</v>
      </c>
      <c r="EP23" s="324">
        <f t="shared" si="116"/>
        <v>4329</v>
      </c>
      <c r="EQ23" s="324">
        <f t="shared" si="116"/>
        <v>8914</v>
      </c>
      <c r="ER23" s="324">
        <f t="shared" si="116"/>
        <v>4989</v>
      </c>
      <c r="ES23" s="324">
        <f t="shared" si="116"/>
        <v>4751</v>
      </c>
      <c r="ET23" s="324">
        <f t="shared" si="116"/>
        <v>9740</v>
      </c>
      <c r="EU23" s="324">
        <f t="shared" si="116"/>
        <v>4935</v>
      </c>
      <c r="EV23" s="324">
        <f t="shared" si="116"/>
        <v>4709</v>
      </c>
      <c r="EW23" s="324">
        <f t="shared" si="116"/>
        <v>9644</v>
      </c>
      <c r="EX23" s="324">
        <f t="shared" si="116"/>
        <v>4726</v>
      </c>
      <c r="EY23" s="324">
        <f t="shared" si="116"/>
        <v>4473</v>
      </c>
      <c r="EZ23" s="324">
        <f t="shared" si="116"/>
        <v>9199</v>
      </c>
      <c r="FA23" s="324">
        <f t="shared" si="116"/>
        <v>4747</v>
      </c>
      <c r="FB23" s="324">
        <f t="shared" si="116"/>
        <v>4525</v>
      </c>
      <c r="FC23" s="324">
        <f t="shared" ref="FC23:GH23" si="117">FC19+FC22</f>
        <v>9272</v>
      </c>
      <c r="FD23" s="324">
        <f t="shared" si="117"/>
        <v>28356</v>
      </c>
      <c r="FE23" s="324">
        <f t="shared" si="117"/>
        <v>27005</v>
      </c>
      <c r="FF23" s="324">
        <f t="shared" si="117"/>
        <v>55361</v>
      </c>
      <c r="FG23" s="324">
        <f t="shared" si="117"/>
        <v>4993</v>
      </c>
      <c r="FH23" s="324">
        <f t="shared" si="117"/>
        <v>4662</v>
      </c>
      <c r="FI23" s="324">
        <f t="shared" si="117"/>
        <v>9655</v>
      </c>
      <c r="FJ23" s="324">
        <f t="shared" si="117"/>
        <v>4954</v>
      </c>
      <c r="FK23" s="324">
        <f t="shared" si="117"/>
        <v>4702</v>
      </c>
      <c r="FL23" s="324">
        <f t="shared" si="117"/>
        <v>9656</v>
      </c>
      <c r="FM23" s="324">
        <f t="shared" si="117"/>
        <v>4769</v>
      </c>
      <c r="FN23" s="324">
        <f t="shared" si="117"/>
        <v>4705</v>
      </c>
      <c r="FO23" s="324">
        <f t="shared" si="117"/>
        <v>9474</v>
      </c>
      <c r="FP23" s="324">
        <f t="shared" si="117"/>
        <v>14716</v>
      </c>
      <c r="FQ23" s="324">
        <f t="shared" si="117"/>
        <v>14069</v>
      </c>
      <c r="FR23" s="324">
        <f t="shared" si="117"/>
        <v>28785</v>
      </c>
      <c r="FS23" s="324">
        <f t="shared" si="117"/>
        <v>2687</v>
      </c>
      <c r="FT23" s="324">
        <f t="shared" si="117"/>
        <v>3758</v>
      </c>
      <c r="FU23" s="324">
        <f t="shared" si="117"/>
        <v>6445</v>
      </c>
      <c r="FV23" s="324">
        <f t="shared" si="117"/>
        <v>2501</v>
      </c>
      <c r="FW23" s="324">
        <f t="shared" si="117"/>
        <v>3593</v>
      </c>
      <c r="FX23" s="324">
        <f t="shared" si="117"/>
        <v>6094</v>
      </c>
      <c r="FY23" s="324">
        <f t="shared" si="117"/>
        <v>2242</v>
      </c>
      <c r="FZ23" s="324">
        <f t="shared" si="117"/>
        <v>3272</v>
      </c>
      <c r="GA23" s="324">
        <f t="shared" si="117"/>
        <v>5514</v>
      </c>
      <c r="GB23" s="324">
        <f t="shared" si="117"/>
        <v>7430</v>
      </c>
      <c r="GC23" s="324">
        <f t="shared" si="117"/>
        <v>10623</v>
      </c>
      <c r="GD23" s="324">
        <f t="shared" si="117"/>
        <v>18053</v>
      </c>
      <c r="GE23" s="324">
        <f t="shared" si="117"/>
        <v>91</v>
      </c>
      <c r="GF23" s="324">
        <f t="shared" si="117"/>
        <v>102</v>
      </c>
      <c r="GG23" s="324">
        <f t="shared" si="117"/>
        <v>193</v>
      </c>
      <c r="GH23" s="324">
        <f t="shared" si="117"/>
        <v>113</v>
      </c>
      <c r="GI23" s="324">
        <f t="shared" ref="GI23:GS23" si="118">GI19+GI22</f>
        <v>139</v>
      </c>
      <c r="GJ23" s="324">
        <f t="shared" si="118"/>
        <v>252</v>
      </c>
      <c r="GK23" s="324">
        <f t="shared" si="118"/>
        <v>99</v>
      </c>
      <c r="GL23" s="324">
        <f t="shared" si="118"/>
        <v>118</v>
      </c>
      <c r="GM23" s="324">
        <f t="shared" si="118"/>
        <v>217</v>
      </c>
      <c r="GN23" s="324">
        <f t="shared" si="118"/>
        <v>7733</v>
      </c>
      <c r="GO23" s="324">
        <f t="shared" si="118"/>
        <v>10982</v>
      </c>
      <c r="GP23" s="324">
        <f t="shared" si="118"/>
        <v>18715</v>
      </c>
      <c r="GQ23" s="324">
        <f t="shared" si="118"/>
        <v>66412</v>
      </c>
      <c r="GR23" s="324">
        <f t="shared" si="118"/>
        <v>66548</v>
      </c>
      <c r="GS23" s="324">
        <f t="shared" si="118"/>
        <v>132960</v>
      </c>
      <c r="GV23" s="376">
        <f t="shared" ref="GV23:HG23" si="119">GV19+GV22</f>
        <v>2778</v>
      </c>
      <c r="GW23" s="376">
        <f t="shared" si="119"/>
        <v>3860</v>
      </c>
      <c r="GX23" s="376">
        <f t="shared" si="119"/>
        <v>6638</v>
      </c>
      <c r="GY23" s="376">
        <f t="shared" si="119"/>
        <v>2614</v>
      </c>
      <c r="GZ23" s="376">
        <f t="shared" si="119"/>
        <v>3732</v>
      </c>
      <c r="HA23" s="376">
        <f t="shared" si="119"/>
        <v>6346</v>
      </c>
      <c r="HB23" s="376">
        <f t="shared" si="119"/>
        <v>2341</v>
      </c>
      <c r="HC23" s="376">
        <f t="shared" si="119"/>
        <v>3390</v>
      </c>
      <c r="HD23" s="376">
        <f t="shared" si="119"/>
        <v>5731</v>
      </c>
      <c r="HE23" s="376">
        <f t="shared" si="119"/>
        <v>7733</v>
      </c>
      <c r="HF23" s="376">
        <f t="shared" si="119"/>
        <v>10982</v>
      </c>
      <c r="HG23" s="376">
        <f t="shared" si="119"/>
        <v>18715</v>
      </c>
    </row>
    <row r="27" spans="1:215" x14ac:dyDescent="0.5">
      <c r="A27" s="625" t="s">
        <v>2</v>
      </c>
      <c r="B27" s="625" t="s">
        <v>172</v>
      </c>
      <c r="C27" s="627" t="s">
        <v>166</v>
      </c>
      <c r="D27" s="628"/>
      <c r="E27" s="628"/>
      <c r="F27" s="629"/>
      <c r="G27" s="627" t="s">
        <v>173</v>
      </c>
      <c r="H27" s="628"/>
      <c r="I27" s="628"/>
      <c r="J27" s="629"/>
      <c r="K27" s="627" t="s">
        <v>174</v>
      </c>
      <c r="L27" s="628"/>
      <c r="M27" s="628"/>
      <c r="N27" s="629"/>
      <c r="O27" s="627" t="s">
        <v>175</v>
      </c>
      <c r="P27" s="628"/>
      <c r="Q27" s="628"/>
      <c r="R27" s="629"/>
      <c r="S27" s="630" t="s">
        <v>18</v>
      </c>
      <c r="T27" s="631"/>
      <c r="U27" s="631"/>
      <c r="V27" s="632"/>
      <c r="W27" s="622" t="s">
        <v>19</v>
      </c>
      <c r="X27" s="622"/>
      <c r="Y27" s="622"/>
      <c r="Z27" s="622"/>
      <c r="AA27" s="622" t="s">
        <v>20</v>
      </c>
      <c r="AB27" s="622"/>
      <c r="AC27" s="622"/>
      <c r="AD27" s="622"/>
      <c r="AE27" s="622" t="s">
        <v>21</v>
      </c>
      <c r="AF27" s="622"/>
      <c r="AG27" s="622"/>
      <c r="AH27" s="622"/>
      <c r="AI27" s="622" t="s">
        <v>22</v>
      </c>
      <c r="AJ27" s="622"/>
      <c r="AK27" s="622"/>
      <c r="AL27" s="622"/>
      <c r="AM27" s="622" t="s">
        <v>23</v>
      </c>
      <c r="AN27" s="622"/>
      <c r="AO27" s="622"/>
      <c r="AP27" s="622"/>
      <c r="AQ27" s="622" t="s">
        <v>24</v>
      </c>
      <c r="AR27" s="622"/>
      <c r="AS27" s="622"/>
      <c r="AT27" s="622"/>
      <c r="AU27" s="624" t="s">
        <v>25</v>
      </c>
      <c r="AV27" s="624"/>
      <c r="AW27" s="624"/>
      <c r="AX27" s="624"/>
      <c r="AY27" s="622" t="s">
        <v>26</v>
      </c>
      <c r="AZ27" s="622"/>
      <c r="BA27" s="622"/>
      <c r="BB27" s="622"/>
      <c r="BC27" s="622" t="s">
        <v>27</v>
      </c>
      <c r="BD27" s="622"/>
      <c r="BE27" s="622"/>
      <c r="BF27" s="622"/>
      <c r="BG27" s="622" t="s">
        <v>28</v>
      </c>
      <c r="BH27" s="622"/>
      <c r="BI27" s="622"/>
      <c r="BJ27" s="622"/>
      <c r="BK27" s="623" t="s">
        <v>29</v>
      </c>
      <c r="BL27" s="623"/>
      <c r="BM27" s="623"/>
      <c r="BN27" s="623"/>
      <c r="BO27" s="622" t="s">
        <v>30</v>
      </c>
      <c r="BP27" s="622"/>
      <c r="BQ27" s="622"/>
      <c r="BR27" s="622"/>
      <c r="BS27" s="622" t="s">
        <v>31</v>
      </c>
      <c r="BT27" s="622"/>
      <c r="BU27" s="622"/>
      <c r="BV27" s="622"/>
      <c r="BW27" s="622" t="s">
        <v>32</v>
      </c>
      <c r="BX27" s="622"/>
      <c r="BY27" s="622"/>
      <c r="BZ27" s="622"/>
      <c r="CA27" s="635" t="s">
        <v>33</v>
      </c>
      <c r="CB27" s="635"/>
      <c r="CC27" s="635"/>
      <c r="CD27" s="635"/>
      <c r="CE27" s="620" t="s">
        <v>37</v>
      </c>
      <c r="CF27" s="620"/>
      <c r="CG27" s="620"/>
      <c r="CH27" s="620"/>
      <c r="CI27" s="620" t="s">
        <v>38</v>
      </c>
      <c r="CJ27" s="620"/>
      <c r="CK27" s="620"/>
      <c r="CL27" s="620"/>
      <c r="CM27" s="620" t="s">
        <v>39</v>
      </c>
      <c r="CN27" s="620"/>
      <c r="CO27" s="620"/>
      <c r="CP27" s="620"/>
      <c r="CQ27" s="621" t="s">
        <v>181</v>
      </c>
      <c r="CR27" s="621"/>
      <c r="CS27" s="621"/>
      <c r="CT27" s="621"/>
      <c r="CU27" s="622" t="s">
        <v>10</v>
      </c>
      <c r="CV27" s="622"/>
      <c r="CW27" s="622"/>
      <c r="CX27" s="622"/>
      <c r="DS27" s="615" t="s">
        <v>2</v>
      </c>
      <c r="DT27" s="326"/>
      <c r="DU27" s="615" t="s">
        <v>172</v>
      </c>
      <c r="DV27" s="633" t="s">
        <v>172</v>
      </c>
      <c r="DW27" s="617" t="s">
        <v>166</v>
      </c>
      <c r="DX27" s="618"/>
      <c r="DY27" s="618"/>
      <c r="DZ27" s="617" t="s">
        <v>173</v>
      </c>
      <c r="EA27" s="618"/>
      <c r="EB27" s="618"/>
      <c r="EC27" s="617" t="s">
        <v>174</v>
      </c>
      <c r="ED27" s="618"/>
      <c r="EE27" s="618"/>
      <c r="EF27" s="617" t="s">
        <v>175</v>
      </c>
      <c r="EG27" s="618"/>
      <c r="EH27" s="618"/>
      <c r="EI27" s="617" t="s">
        <v>18</v>
      </c>
      <c r="EJ27" s="618"/>
      <c r="EK27" s="618"/>
      <c r="EL27" s="614" t="s">
        <v>19</v>
      </c>
      <c r="EM27" s="614"/>
      <c r="EN27" s="614"/>
      <c r="EO27" s="614" t="s">
        <v>20</v>
      </c>
      <c r="EP27" s="614"/>
      <c r="EQ27" s="614"/>
      <c r="ER27" s="614" t="s">
        <v>21</v>
      </c>
      <c r="ES27" s="614"/>
      <c r="ET27" s="614"/>
      <c r="EU27" s="614" t="s">
        <v>22</v>
      </c>
      <c r="EV27" s="614"/>
      <c r="EW27" s="614"/>
      <c r="EX27" s="614" t="s">
        <v>23</v>
      </c>
      <c r="EY27" s="614"/>
      <c r="EZ27" s="614"/>
      <c r="FA27" s="614" t="s">
        <v>24</v>
      </c>
      <c r="FB27" s="614"/>
      <c r="FC27" s="614"/>
      <c r="FD27" s="614" t="s">
        <v>25</v>
      </c>
      <c r="FE27" s="614"/>
      <c r="FF27" s="614"/>
      <c r="FG27" s="614" t="s">
        <v>26</v>
      </c>
      <c r="FH27" s="614"/>
      <c r="FI27" s="614"/>
      <c r="FJ27" s="614" t="s">
        <v>27</v>
      </c>
      <c r="FK27" s="614"/>
      <c r="FL27" s="614"/>
      <c r="FM27" s="614" t="s">
        <v>28</v>
      </c>
      <c r="FN27" s="614"/>
      <c r="FO27" s="614"/>
      <c r="FP27" s="614" t="s">
        <v>29</v>
      </c>
      <c r="FQ27" s="614"/>
      <c r="FR27" s="614"/>
      <c r="FS27" s="614" t="s">
        <v>30</v>
      </c>
      <c r="FT27" s="614"/>
      <c r="FU27" s="614"/>
      <c r="FV27" s="614" t="s">
        <v>31</v>
      </c>
      <c r="FW27" s="614"/>
      <c r="FX27" s="614"/>
      <c r="FY27" s="614" t="s">
        <v>32</v>
      </c>
      <c r="FZ27" s="614"/>
      <c r="GA27" s="614"/>
      <c r="GB27" s="614" t="s">
        <v>33</v>
      </c>
      <c r="GC27" s="614"/>
      <c r="GD27" s="614"/>
      <c r="GE27" s="640" t="s">
        <v>37</v>
      </c>
      <c r="GF27" s="640"/>
      <c r="GG27" s="640"/>
      <c r="GH27" s="640" t="s">
        <v>38</v>
      </c>
      <c r="GI27" s="640"/>
      <c r="GJ27" s="640"/>
      <c r="GK27" s="640" t="s">
        <v>39</v>
      </c>
      <c r="GL27" s="640"/>
      <c r="GM27" s="640"/>
      <c r="GN27" s="640" t="s">
        <v>181</v>
      </c>
      <c r="GO27" s="640"/>
      <c r="GP27" s="640"/>
      <c r="GQ27" s="614" t="s">
        <v>10</v>
      </c>
      <c r="GR27" s="614"/>
      <c r="GS27" s="614"/>
      <c r="GU27" s="636" t="s">
        <v>172</v>
      </c>
      <c r="GV27" s="638" t="s">
        <v>30</v>
      </c>
      <c r="GW27" s="638"/>
      <c r="GX27" s="638"/>
      <c r="GY27" s="638" t="s">
        <v>31</v>
      </c>
      <c r="GZ27" s="638"/>
      <c r="HA27" s="638"/>
      <c r="HB27" s="638" t="s">
        <v>32</v>
      </c>
      <c r="HC27" s="638"/>
      <c r="HD27" s="638"/>
      <c r="HE27" s="638" t="s">
        <v>33</v>
      </c>
      <c r="HF27" s="638"/>
      <c r="HG27" s="638"/>
    </row>
    <row r="28" spans="1:215" x14ac:dyDescent="0.5">
      <c r="A28" s="626"/>
      <c r="B28" s="626"/>
      <c r="C28" s="284" t="s">
        <v>7</v>
      </c>
      <c r="D28" s="284" t="s">
        <v>8</v>
      </c>
      <c r="E28" s="284" t="s">
        <v>9</v>
      </c>
      <c r="F28" s="284" t="s">
        <v>176</v>
      </c>
      <c r="G28" s="284" t="s">
        <v>7</v>
      </c>
      <c r="H28" s="284" t="s">
        <v>8</v>
      </c>
      <c r="I28" s="284" t="s">
        <v>9</v>
      </c>
      <c r="J28" s="284" t="s">
        <v>176</v>
      </c>
      <c r="K28" s="284" t="s">
        <v>7</v>
      </c>
      <c r="L28" s="284" t="s">
        <v>8</v>
      </c>
      <c r="M28" s="284" t="s">
        <v>9</v>
      </c>
      <c r="N28" s="284" t="s">
        <v>176</v>
      </c>
      <c r="O28" s="284" t="s">
        <v>7</v>
      </c>
      <c r="P28" s="284" t="s">
        <v>8</v>
      </c>
      <c r="Q28" s="284" t="s">
        <v>9</v>
      </c>
      <c r="R28" s="284" t="s">
        <v>176</v>
      </c>
      <c r="S28" s="285" t="s">
        <v>7</v>
      </c>
      <c r="T28" s="285" t="s">
        <v>8</v>
      </c>
      <c r="U28" s="285" t="s">
        <v>9</v>
      </c>
      <c r="V28" s="285" t="s">
        <v>176</v>
      </c>
      <c r="W28" s="284" t="s">
        <v>7</v>
      </c>
      <c r="X28" s="284" t="s">
        <v>8</v>
      </c>
      <c r="Y28" s="284" t="s">
        <v>9</v>
      </c>
      <c r="Z28" s="284" t="s">
        <v>176</v>
      </c>
      <c r="AA28" s="284" t="s">
        <v>7</v>
      </c>
      <c r="AB28" s="284" t="s">
        <v>8</v>
      </c>
      <c r="AC28" s="284" t="s">
        <v>9</v>
      </c>
      <c r="AD28" s="284" t="s">
        <v>176</v>
      </c>
      <c r="AE28" s="284" t="s">
        <v>7</v>
      </c>
      <c r="AF28" s="284" t="s">
        <v>8</v>
      </c>
      <c r="AG28" s="284" t="s">
        <v>9</v>
      </c>
      <c r="AH28" s="284" t="s">
        <v>176</v>
      </c>
      <c r="AI28" s="284" t="s">
        <v>7</v>
      </c>
      <c r="AJ28" s="284" t="s">
        <v>8</v>
      </c>
      <c r="AK28" s="284" t="s">
        <v>9</v>
      </c>
      <c r="AL28" s="284" t="s">
        <v>176</v>
      </c>
      <c r="AM28" s="284" t="s">
        <v>7</v>
      </c>
      <c r="AN28" s="284" t="s">
        <v>8</v>
      </c>
      <c r="AO28" s="284" t="s">
        <v>9</v>
      </c>
      <c r="AP28" s="284" t="s">
        <v>176</v>
      </c>
      <c r="AQ28" s="284" t="s">
        <v>7</v>
      </c>
      <c r="AR28" s="284" t="s">
        <v>8</v>
      </c>
      <c r="AS28" s="284" t="s">
        <v>9</v>
      </c>
      <c r="AT28" s="284" t="s">
        <v>176</v>
      </c>
      <c r="AU28" s="286" t="s">
        <v>7</v>
      </c>
      <c r="AV28" s="286" t="s">
        <v>8</v>
      </c>
      <c r="AW28" s="286" t="s">
        <v>9</v>
      </c>
      <c r="AX28" s="286" t="s">
        <v>176</v>
      </c>
      <c r="AY28" s="284" t="s">
        <v>7</v>
      </c>
      <c r="AZ28" s="284" t="s">
        <v>8</v>
      </c>
      <c r="BA28" s="284" t="s">
        <v>9</v>
      </c>
      <c r="BB28" s="284" t="s">
        <v>176</v>
      </c>
      <c r="BC28" s="284" t="s">
        <v>7</v>
      </c>
      <c r="BD28" s="284" t="s">
        <v>8</v>
      </c>
      <c r="BE28" s="284" t="s">
        <v>9</v>
      </c>
      <c r="BF28" s="284" t="s">
        <v>176</v>
      </c>
      <c r="BG28" s="284" t="s">
        <v>7</v>
      </c>
      <c r="BH28" s="284" t="s">
        <v>8</v>
      </c>
      <c r="BI28" s="284" t="s">
        <v>9</v>
      </c>
      <c r="BJ28" s="284" t="s">
        <v>176</v>
      </c>
      <c r="BK28" s="287" t="s">
        <v>7</v>
      </c>
      <c r="BL28" s="287" t="s">
        <v>8</v>
      </c>
      <c r="BM28" s="287" t="s">
        <v>9</v>
      </c>
      <c r="BN28" s="287" t="s">
        <v>176</v>
      </c>
      <c r="BO28" s="284" t="s">
        <v>7</v>
      </c>
      <c r="BP28" s="284" t="s">
        <v>8</v>
      </c>
      <c r="BQ28" s="284" t="s">
        <v>9</v>
      </c>
      <c r="BR28" s="284" t="s">
        <v>176</v>
      </c>
      <c r="BS28" s="284" t="s">
        <v>7</v>
      </c>
      <c r="BT28" s="284" t="s">
        <v>8</v>
      </c>
      <c r="BU28" s="284" t="s">
        <v>9</v>
      </c>
      <c r="BV28" s="284" t="s">
        <v>176</v>
      </c>
      <c r="BW28" s="284" t="s">
        <v>7</v>
      </c>
      <c r="BX28" s="284" t="s">
        <v>8</v>
      </c>
      <c r="BY28" s="284" t="s">
        <v>9</v>
      </c>
      <c r="BZ28" s="284" t="s">
        <v>176</v>
      </c>
      <c r="CA28" s="285" t="s">
        <v>7</v>
      </c>
      <c r="CB28" s="285" t="s">
        <v>8</v>
      </c>
      <c r="CC28" s="285" t="s">
        <v>9</v>
      </c>
      <c r="CD28" s="285" t="s">
        <v>176</v>
      </c>
      <c r="CE28" s="288" t="s">
        <v>7</v>
      </c>
      <c r="CF28" s="288" t="s">
        <v>8</v>
      </c>
      <c r="CG28" s="288" t="s">
        <v>9</v>
      </c>
      <c r="CH28" s="288" t="s">
        <v>176</v>
      </c>
      <c r="CI28" s="288" t="s">
        <v>7</v>
      </c>
      <c r="CJ28" s="288" t="s">
        <v>8</v>
      </c>
      <c r="CK28" s="288" t="s">
        <v>9</v>
      </c>
      <c r="CL28" s="288" t="s">
        <v>176</v>
      </c>
      <c r="CM28" s="288" t="s">
        <v>7</v>
      </c>
      <c r="CN28" s="288" t="s">
        <v>8</v>
      </c>
      <c r="CO28" s="288" t="s">
        <v>9</v>
      </c>
      <c r="CP28" s="288" t="s">
        <v>176</v>
      </c>
      <c r="CQ28" s="289" t="s">
        <v>7</v>
      </c>
      <c r="CR28" s="289" t="s">
        <v>8</v>
      </c>
      <c r="CS28" s="289" t="s">
        <v>9</v>
      </c>
      <c r="CT28" s="289" t="s">
        <v>176</v>
      </c>
      <c r="CU28" s="290" t="s">
        <v>7</v>
      </c>
      <c r="CV28" s="290" t="s">
        <v>8</v>
      </c>
      <c r="CW28" s="290" t="s">
        <v>9</v>
      </c>
      <c r="CX28" s="290" t="s">
        <v>176</v>
      </c>
      <c r="DS28" s="616"/>
      <c r="DT28" s="317"/>
      <c r="DU28" s="616"/>
      <c r="DV28" s="634"/>
      <c r="DW28" s="314" t="s">
        <v>7</v>
      </c>
      <c r="DX28" s="314" t="s">
        <v>8</v>
      </c>
      <c r="DY28" s="314" t="s">
        <v>9</v>
      </c>
      <c r="DZ28" s="314" t="s">
        <v>7</v>
      </c>
      <c r="EA28" s="314" t="s">
        <v>8</v>
      </c>
      <c r="EB28" s="314" t="s">
        <v>9</v>
      </c>
      <c r="EC28" s="314" t="s">
        <v>7</v>
      </c>
      <c r="ED28" s="314" t="s">
        <v>8</v>
      </c>
      <c r="EE28" s="314" t="s">
        <v>9</v>
      </c>
      <c r="EF28" s="314" t="s">
        <v>7</v>
      </c>
      <c r="EG28" s="314" t="s">
        <v>8</v>
      </c>
      <c r="EH28" s="314" t="s">
        <v>9</v>
      </c>
      <c r="EI28" s="314" t="s">
        <v>7</v>
      </c>
      <c r="EJ28" s="314" t="s">
        <v>8</v>
      </c>
      <c r="EK28" s="314" t="s">
        <v>9</v>
      </c>
      <c r="EL28" s="314" t="s">
        <v>7</v>
      </c>
      <c r="EM28" s="314" t="s">
        <v>8</v>
      </c>
      <c r="EN28" s="314" t="s">
        <v>9</v>
      </c>
      <c r="EO28" s="314" t="s">
        <v>7</v>
      </c>
      <c r="EP28" s="314" t="s">
        <v>8</v>
      </c>
      <c r="EQ28" s="314" t="s">
        <v>9</v>
      </c>
      <c r="ER28" s="314" t="s">
        <v>7</v>
      </c>
      <c r="ES28" s="314" t="s">
        <v>8</v>
      </c>
      <c r="ET28" s="314" t="s">
        <v>9</v>
      </c>
      <c r="EU28" s="314" t="s">
        <v>7</v>
      </c>
      <c r="EV28" s="314" t="s">
        <v>8</v>
      </c>
      <c r="EW28" s="314" t="s">
        <v>9</v>
      </c>
      <c r="EX28" s="314" t="s">
        <v>7</v>
      </c>
      <c r="EY28" s="314" t="s">
        <v>8</v>
      </c>
      <c r="EZ28" s="314" t="s">
        <v>9</v>
      </c>
      <c r="FA28" s="314" t="s">
        <v>7</v>
      </c>
      <c r="FB28" s="314" t="s">
        <v>8</v>
      </c>
      <c r="FC28" s="314" t="s">
        <v>9</v>
      </c>
      <c r="FD28" s="314" t="s">
        <v>7</v>
      </c>
      <c r="FE28" s="314" t="s">
        <v>8</v>
      </c>
      <c r="FF28" s="314" t="s">
        <v>9</v>
      </c>
      <c r="FG28" s="314" t="s">
        <v>7</v>
      </c>
      <c r="FH28" s="314" t="s">
        <v>8</v>
      </c>
      <c r="FI28" s="314" t="s">
        <v>9</v>
      </c>
      <c r="FJ28" s="314" t="s">
        <v>7</v>
      </c>
      <c r="FK28" s="314" t="s">
        <v>8</v>
      </c>
      <c r="FL28" s="314" t="s">
        <v>9</v>
      </c>
      <c r="FM28" s="314" t="s">
        <v>7</v>
      </c>
      <c r="FN28" s="314" t="s">
        <v>8</v>
      </c>
      <c r="FO28" s="314" t="s">
        <v>9</v>
      </c>
      <c r="FP28" s="314" t="s">
        <v>7</v>
      </c>
      <c r="FQ28" s="314" t="s">
        <v>8</v>
      </c>
      <c r="FR28" s="314" t="s">
        <v>9</v>
      </c>
      <c r="FS28" s="314" t="s">
        <v>7</v>
      </c>
      <c r="FT28" s="314" t="s">
        <v>8</v>
      </c>
      <c r="FU28" s="314" t="s">
        <v>9</v>
      </c>
      <c r="FV28" s="314" t="s">
        <v>7</v>
      </c>
      <c r="FW28" s="314" t="s">
        <v>8</v>
      </c>
      <c r="FX28" s="314" t="s">
        <v>9</v>
      </c>
      <c r="FY28" s="314" t="s">
        <v>7</v>
      </c>
      <c r="FZ28" s="314" t="s">
        <v>8</v>
      </c>
      <c r="GA28" s="314" t="s">
        <v>9</v>
      </c>
      <c r="GB28" s="314" t="s">
        <v>7</v>
      </c>
      <c r="GC28" s="314" t="s">
        <v>8</v>
      </c>
      <c r="GD28" s="314" t="s">
        <v>9</v>
      </c>
      <c r="GE28" s="315" t="s">
        <v>7</v>
      </c>
      <c r="GF28" s="315" t="s">
        <v>8</v>
      </c>
      <c r="GG28" s="315" t="s">
        <v>9</v>
      </c>
      <c r="GH28" s="315" t="s">
        <v>7</v>
      </c>
      <c r="GI28" s="315" t="s">
        <v>8</v>
      </c>
      <c r="GJ28" s="315" t="s">
        <v>9</v>
      </c>
      <c r="GK28" s="315" t="s">
        <v>7</v>
      </c>
      <c r="GL28" s="315" t="s">
        <v>8</v>
      </c>
      <c r="GM28" s="315" t="s">
        <v>9</v>
      </c>
      <c r="GN28" s="315" t="s">
        <v>7</v>
      </c>
      <c r="GO28" s="315" t="s">
        <v>8</v>
      </c>
      <c r="GP28" s="315" t="s">
        <v>9</v>
      </c>
      <c r="GQ28" s="316" t="s">
        <v>7</v>
      </c>
      <c r="GR28" s="316" t="s">
        <v>8</v>
      </c>
      <c r="GS28" s="316" t="s">
        <v>9</v>
      </c>
      <c r="GU28" s="637"/>
      <c r="GV28" s="371" t="s">
        <v>7</v>
      </c>
      <c r="GW28" s="371" t="s">
        <v>8</v>
      </c>
      <c r="GX28" s="371" t="s">
        <v>9</v>
      </c>
      <c r="GY28" s="371" t="s">
        <v>7</v>
      </c>
      <c r="GZ28" s="371" t="s">
        <v>8</v>
      </c>
      <c r="HA28" s="371" t="s">
        <v>9</v>
      </c>
      <c r="HB28" s="371" t="s">
        <v>7</v>
      </c>
      <c r="HC28" s="371" t="s">
        <v>8</v>
      </c>
      <c r="HD28" s="371" t="s">
        <v>9</v>
      </c>
      <c r="HE28" s="371" t="s">
        <v>7</v>
      </c>
      <c r="HF28" s="371" t="s">
        <v>8</v>
      </c>
      <c r="HG28" s="371" t="s">
        <v>9</v>
      </c>
    </row>
    <row r="29" spans="1:215" x14ac:dyDescent="0.5">
      <c r="A29" s="291"/>
      <c r="B29" s="292" t="s">
        <v>227</v>
      </c>
      <c r="C29" s="293">
        <v>0</v>
      </c>
      <c r="D29" s="293">
        <v>0</v>
      </c>
      <c r="E29" s="293">
        <v>0</v>
      </c>
      <c r="F29" s="293">
        <v>0</v>
      </c>
      <c r="G29" s="293">
        <v>617</v>
      </c>
      <c r="H29" s="293">
        <v>596</v>
      </c>
      <c r="I29" s="293">
        <v>1213</v>
      </c>
      <c r="J29" s="293">
        <v>102</v>
      </c>
      <c r="K29" s="293">
        <v>3667</v>
      </c>
      <c r="L29" s="293">
        <v>3441</v>
      </c>
      <c r="M29" s="293">
        <v>7108</v>
      </c>
      <c r="N29" s="293">
        <v>662</v>
      </c>
      <c r="O29" s="293">
        <v>3966</v>
      </c>
      <c r="P29" s="293">
        <v>3609</v>
      </c>
      <c r="Q29" s="293">
        <v>7575</v>
      </c>
      <c r="R29" s="293">
        <v>659</v>
      </c>
      <c r="S29" s="293">
        <v>8250</v>
      </c>
      <c r="T29" s="293">
        <v>7646</v>
      </c>
      <c r="U29" s="293">
        <v>15896</v>
      </c>
      <c r="V29" s="293">
        <v>1423</v>
      </c>
      <c r="W29" s="293">
        <v>4057</v>
      </c>
      <c r="X29" s="293">
        <v>3893</v>
      </c>
      <c r="Y29" s="293">
        <v>7950</v>
      </c>
      <c r="Z29" s="293">
        <v>714</v>
      </c>
      <c r="AA29" s="293">
        <v>4263</v>
      </c>
      <c r="AB29" s="293">
        <v>4035</v>
      </c>
      <c r="AC29" s="293">
        <v>8298</v>
      </c>
      <c r="AD29" s="293">
        <v>709</v>
      </c>
      <c r="AE29" s="293">
        <v>4629</v>
      </c>
      <c r="AF29" s="293">
        <v>4444</v>
      </c>
      <c r="AG29" s="293">
        <v>9073</v>
      </c>
      <c r="AH29" s="293">
        <v>735</v>
      </c>
      <c r="AI29" s="293">
        <v>4617</v>
      </c>
      <c r="AJ29" s="293">
        <v>4411</v>
      </c>
      <c r="AK29" s="293">
        <v>9028</v>
      </c>
      <c r="AL29" s="293">
        <v>735</v>
      </c>
      <c r="AM29" s="293">
        <v>4416</v>
      </c>
      <c r="AN29" s="293">
        <v>4175</v>
      </c>
      <c r="AO29" s="293">
        <v>8591</v>
      </c>
      <c r="AP29" s="293">
        <v>710</v>
      </c>
      <c r="AQ29" s="293">
        <v>4492</v>
      </c>
      <c r="AR29" s="293">
        <v>4279</v>
      </c>
      <c r="AS29" s="293">
        <v>8771</v>
      </c>
      <c r="AT29" s="293">
        <v>717</v>
      </c>
      <c r="AU29" s="293">
        <v>26474</v>
      </c>
      <c r="AV29" s="293">
        <v>25237</v>
      </c>
      <c r="AW29" s="293">
        <v>51711</v>
      </c>
      <c r="AX29" s="293">
        <v>4320</v>
      </c>
      <c r="AY29" s="293">
        <v>4021</v>
      </c>
      <c r="AZ29" s="293">
        <v>3944</v>
      </c>
      <c r="BA29" s="293">
        <v>7965</v>
      </c>
      <c r="BB29" s="293">
        <v>322</v>
      </c>
      <c r="BC29" s="293">
        <v>3955</v>
      </c>
      <c r="BD29" s="293">
        <v>4044</v>
      </c>
      <c r="BE29" s="293">
        <v>7999</v>
      </c>
      <c r="BF29" s="293">
        <v>318</v>
      </c>
      <c r="BG29" s="293">
        <v>3812</v>
      </c>
      <c r="BH29" s="293">
        <v>3990</v>
      </c>
      <c r="BI29" s="293">
        <v>7802</v>
      </c>
      <c r="BJ29" s="293">
        <v>302</v>
      </c>
      <c r="BK29" s="293">
        <v>11788</v>
      </c>
      <c r="BL29" s="293">
        <v>11978</v>
      </c>
      <c r="BM29" s="293">
        <v>23766</v>
      </c>
      <c r="BN29" s="293">
        <v>942</v>
      </c>
      <c r="BO29" s="293">
        <v>2107</v>
      </c>
      <c r="BP29" s="293">
        <v>3179</v>
      </c>
      <c r="BQ29" s="293">
        <v>5286</v>
      </c>
      <c r="BR29" s="293">
        <v>162</v>
      </c>
      <c r="BS29" s="293">
        <v>1983</v>
      </c>
      <c r="BT29" s="293">
        <v>3051</v>
      </c>
      <c r="BU29" s="293">
        <v>5034</v>
      </c>
      <c r="BV29" s="293">
        <v>160</v>
      </c>
      <c r="BW29" s="293">
        <v>1807</v>
      </c>
      <c r="BX29" s="293">
        <v>2767</v>
      </c>
      <c r="BY29" s="293">
        <v>4574</v>
      </c>
      <c r="BZ29" s="293">
        <v>159</v>
      </c>
      <c r="CA29" s="293">
        <v>5897</v>
      </c>
      <c r="CB29" s="293">
        <v>8997</v>
      </c>
      <c r="CC29" s="293">
        <v>14894</v>
      </c>
      <c r="CD29" s="293">
        <v>481</v>
      </c>
      <c r="CE29" s="293">
        <v>5</v>
      </c>
      <c r="CF29" s="293">
        <v>17</v>
      </c>
      <c r="CG29" s="293">
        <v>22</v>
      </c>
      <c r="CH29" s="293">
        <v>1</v>
      </c>
      <c r="CI29" s="293">
        <v>13</v>
      </c>
      <c r="CJ29" s="293">
        <v>22</v>
      </c>
      <c r="CK29" s="293">
        <v>35</v>
      </c>
      <c r="CL29" s="293">
        <v>1</v>
      </c>
      <c r="CM29" s="293">
        <v>12</v>
      </c>
      <c r="CN29" s="293">
        <v>27</v>
      </c>
      <c r="CO29" s="293">
        <v>39</v>
      </c>
      <c r="CP29" s="293">
        <v>1</v>
      </c>
      <c r="CQ29" s="293">
        <v>5927</v>
      </c>
      <c r="CR29" s="293">
        <v>9063</v>
      </c>
      <c r="CS29" s="293">
        <v>14990</v>
      </c>
      <c r="CT29" s="293">
        <v>484</v>
      </c>
      <c r="CU29" s="293">
        <v>52439</v>
      </c>
      <c r="CV29" s="293">
        <v>53924</v>
      </c>
      <c r="CW29" s="282">
        <v>106363</v>
      </c>
      <c r="CX29" s="293">
        <v>7169</v>
      </c>
      <c r="DS29" s="317"/>
      <c r="DT29" s="317"/>
      <c r="DU29" s="336" t="s">
        <v>227</v>
      </c>
      <c r="DV29" s="337" t="s">
        <v>227</v>
      </c>
      <c r="DW29" s="333">
        <v>0</v>
      </c>
      <c r="DX29" s="333">
        <v>0</v>
      </c>
      <c r="DY29" s="333">
        <v>0</v>
      </c>
      <c r="DZ29" s="333">
        <v>617</v>
      </c>
      <c r="EA29" s="333">
        <v>596</v>
      </c>
      <c r="EB29" s="333">
        <v>1213</v>
      </c>
      <c r="EC29" s="333">
        <v>3667</v>
      </c>
      <c r="ED29" s="333">
        <v>3441</v>
      </c>
      <c r="EE29" s="333">
        <v>7108</v>
      </c>
      <c r="EF29" s="333">
        <v>3966</v>
      </c>
      <c r="EG29" s="333">
        <v>3609</v>
      </c>
      <c r="EH29" s="333">
        <v>7575</v>
      </c>
      <c r="EI29" s="333">
        <v>8250</v>
      </c>
      <c r="EJ29" s="333">
        <v>7646</v>
      </c>
      <c r="EK29" s="333">
        <v>15896</v>
      </c>
      <c r="EL29" s="333">
        <v>4057</v>
      </c>
      <c r="EM29" s="333">
        <v>3893</v>
      </c>
      <c r="EN29" s="333">
        <v>7950</v>
      </c>
      <c r="EO29" s="333">
        <v>4263</v>
      </c>
      <c r="EP29" s="333">
        <v>4035</v>
      </c>
      <c r="EQ29" s="333">
        <v>8298</v>
      </c>
      <c r="ER29" s="333">
        <v>4629</v>
      </c>
      <c r="ES29" s="333">
        <v>4444</v>
      </c>
      <c r="ET29" s="333">
        <v>9073</v>
      </c>
      <c r="EU29" s="333">
        <v>4617</v>
      </c>
      <c r="EV29" s="333">
        <v>4411</v>
      </c>
      <c r="EW29" s="333">
        <v>9028</v>
      </c>
      <c r="EX29" s="333">
        <v>4416</v>
      </c>
      <c r="EY29" s="333">
        <v>4175</v>
      </c>
      <c r="EZ29" s="333">
        <v>8591</v>
      </c>
      <c r="FA29" s="333">
        <v>4492</v>
      </c>
      <c r="FB29" s="333">
        <v>4279</v>
      </c>
      <c r="FC29" s="333">
        <v>8771</v>
      </c>
      <c r="FD29" s="333">
        <v>26474</v>
      </c>
      <c r="FE29" s="333">
        <v>25237</v>
      </c>
      <c r="FF29" s="333">
        <v>51711</v>
      </c>
      <c r="FG29" s="333">
        <v>4021</v>
      </c>
      <c r="FH29" s="333">
        <v>3944</v>
      </c>
      <c r="FI29" s="333">
        <v>7965</v>
      </c>
      <c r="FJ29" s="333">
        <v>3955</v>
      </c>
      <c r="FK29" s="333">
        <v>4044</v>
      </c>
      <c r="FL29" s="333">
        <v>7999</v>
      </c>
      <c r="FM29" s="333">
        <v>3812</v>
      </c>
      <c r="FN29" s="333">
        <v>3990</v>
      </c>
      <c r="FO29" s="333">
        <v>7802</v>
      </c>
      <c r="FP29" s="333">
        <v>11788</v>
      </c>
      <c r="FQ29" s="333">
        <v>11978</v>
      </c>
      <c r="FR29" s="333">
        <v>23766</v>
      </c>
      <c r="FS29" s="333">
        <v>2107</v>
      </c>
      <c r="FT29" s="333">
        <v>3179</v>
      </c>
      <c r="FU29" s="333">
        <v>5286</v>
      </c>
      <c r="FV29" s="333">
        <v>1983</v>
      </c>
      <c r="FW29" s="333">
        <v>3051</v>
      </c>
      <c r="FX29" s="333">
        <v>5034</v>
      </c>
      <c r="FY29" s="333">
        <v>1807</v>
      </c>
      <c r="FZ29" s="333">
        <v>2767</v>
      </c>
      <c r="GA29" s="333">
        <v>4574</v>
      </c>
      <c r="GB29" s="333">
        <v>5897</v>
      </c>
      <c r="GC29" s="333">
        <v>8997</v>
      </c>
      <c r="GD29" s="333">
        <v>14894</v>
      </c>
      <c r="GE29" s="333">
        <v>5</v>
      </c>
      <c r="GF29" s="333">
        <v>17</v>
      </c>
      <c r="GG29" s="333">
        <v>22</v>
      </c>
      <c r="GH29" s="333">
        <v>13</v>
      </c>
      <c r="GI29" s="333">
        <v>22</v>
      </c>
      <c r="GJ29" s="333">
        <v>35</v>
      </c>
      <c r="GK29" s="333">
        <v>12</v>
      </c>
      <c r="GL29" s="333">
        <v>27</v>
      </c>
      <c r="GM29" s="333">
        <v>39</v>
      </c>
      <c r="GN29" s="333">
        <v>5927</v>
      </c>
      <c r="GO29" s="333">
        <v>9063</v>
      </c>
      <c r="GP29" s="333">
        <v>14990</v>
      </c>
      <c r="GQ29" s="333">
        <v>52439</v>
      </c>
      <c r="GR29" s="333">
        <v>53924</v>
      </c>
      <c r="GS29" s="333">
        <v>106363</v>
      </c>
      <c r="GU29" s="378" t="s">
        <v>227</v>
      </c>
      <c r="GV29" s="379">
        <v>2112</v>
      </c>
      <c r="GW29" s="379">
        <v>3196</v>
      </c>
      <c r="GX29" s="379">
        <v>5308</v>
      </c>
      <c r="GY29" s="379">
        <v>1996</v>
      </c>
      <c r="GZ29" s="379">
        <v>3073</v>
      </c>
      <c r="HA29" s="379">
        <v>5069</v>
      </c>
      <c r="HB29" s="379">
        <v>1819</v>
      </c>
      <c r="HC29" s="379">
        <v>2794</v>
      </c>
      <c r="HD29" s="379">
        <v>4613</v>
      </c>
      <c r="HE29" s="379">
        <v>5927</v>
      </c>
      <c r="HF29" s="379">
        <v>9063</v>
      </c>
      <c r="HG29" s="379">
        <v>14990</v>
      </c>
    </row>
    <row r="30" spans="1:215" x14ac:dyDescent="0.5">
      <c r="A30" s="275"/>
      <c r="B30" s="275" t="s">
        <v>102</v>
      </c>
      <c r="C30" s="294">
        <v>0</v>
      </c>
      <c r="D30" s="294">
        <v>0</v>
      </c>
      <c r="E30" s="294">
        <v>0</v>
      </c>
      <c r="F30" s="294">
        <v>0</v>
      </c>
      <c r="G30" s="294">
        <v>199</v>
      </c>
      <c r="H30" s="294">
        <v>190</v>
      </c>
      <c r="I30" s="294">
        <v>389</v>
      </c>
      <c r="J30" s="294">
        <v>57</v>
      </c>
      <c r="K30" s="294">
        <v>2983</v>
      </c>
      <c r="L30" s="294">
        <v>2838</v>
      </c>
      <c r="M30" s="294">
        <v>5821</v>
      </c>
      <c r="N30" s="294">
        <v>609</v>
      </c>
      <c r="O30" s="294">
        <v>3297</v>
      </c>
      <c r="P30" s="294">
        <v>3008</v>
      </c>
      <c r="Q30" s="294">
        <v>6305</v>
      </c>
      <c r="R30" s="294">
        <v>607</v>
      </c>
      <c r="S30" s="294">
        <v>6479</v>
      </c>
      <c r="T30" s="294">
        <v>6036</v>
      </c>
      <c r="U30" s="294">
        <v>12515</v>
      </c>
      <c r="V30" s="294">
        <v>1273</v>
      </c>
      <c r="W30" s="294">
        <v>3522</v>
      </c>
      <c r="X30" s="294">
        <v>3340</v>
      </c>
      <c r="Y30" s="294">
        <v>6862</v>
      </c>
      <c r="Z30" s="294">
        <v>675</v>
      </c>
      <c r="AA30" s="294">
        <v>3738</v>
      </c>
      <c r="AB30" s="294">
        <v>3531</v>
      </c>
      <c r="AC30" s="294">
        <v>7269</v>
      </c>
      <c r="AD30" s="294">
        <v>670</v>
      </c>
      <c r="AE30" s="294">
        <v>4093</v>
      </c>
      <c r="AF30" s="294">
        <v>3865</v>
      </c>
      <c r="AG30" s="294">
        <v>7958</v>
      </c>
      <c r="AH30" s="294">
        <v>695</v>
      </c>
      <c r="AI30" s="294">
        <v>4061</v>
      </c>
      <c r="AJ30" s="294">
        <v>3882</v>
      </c>
      <c r="AK30" s="294">
        <v>7943</v>
      </c>
      <c r="AL30" s="294">
        <v>696</v>
      </c>
      <c r="AM30" s="294">
        <v>3936</v>
      </c>
      <c r="AN30" s="294">
        <v>3668</v>
      </c>
      <c r="AO30" s="294">
        <v>7604</v>
      </c>
      <c r="AP30" s="294">
        <v>670</v>
      </c>
      <c r="AQ30" s="294">
        <v>3987</v>
      </c>
      <c r="AR30" s="294">
        <v>3754</v>
      </c>
      <c r="AS30" s="294">
        <v>7741</v>
      </c>
      <c r="AT30" s="294">
        <v>677</v>
      </c>
      <c r="AU30" s="294">
        <v>23337</v>
      </c>
      <c r="AV30" s="294">
        <v>22040</v>
      </c>
      <c r="AW30" s="294">
        <v>45377</v>
      </c>
      <c r="AX30" s="294">
        <v>4083</v>
      </c>
      <c r="AY30" s="294">
        <v>3862</v>
      </c>
      <c r="AZ30" s="294">
        <v>3805</v>
      </c>
      <c r="BA30" s="294">
        <v>7667</v>
      </c>
      <c r="BB30" s="294">
        <v>309</v>
      </c>
      <c r="BC30" s="294">
        <v>3797</v>
      </c>
      <c r="BD30" s="294">
        <v>3865</v>
      </c>
      <c r="BE30" s="294">
        <v>7662</v>
      </c>
      <c r="BF30" s="294">
        <v>305</v>
      </c>
      <c r="BG30" s="294">
        <v>3639</v>
      </c>
      <c r="BH30" s="294">
        <v>3829</v>
      </c>
      <c r="BI30" s="294">
        <v>7468</v>
      </c>
      <c r="BJ30" s="294">
        <v>289</v>
      </c>
      <c r="BK30" s="294">
        <v>11298</v>
      </c>
      <c r="BL30" s="294">
        <v>11499</v>
      </c>
      <c r="BM30" s="294">
        <v>22797</v>
      </c>
      <c r="BN30" s="294">
        <v>903</v>
      </c>
      <c r="BO30" s="294">
        <v>2033</v>
      </c>
      <c r="BP30" s="294">
        <v>3118</v>
      </c>
      <c r="BQ30" s="294">
        <v>5151</v>
      </c>
      <c r="BR30" s="294">
        <v>157</v>
      </c>
      <c r="BS30" s="294">
        <v>1915</v>
      </c>
      <c r="BT30" s="294">
        <v>2995</v>
      </c>
      <c r="BU30" s="294">
        <v>4910</v>
      </c>
      <c r="BV30" s="294">
        <v>155</v>
      </c>
      <c r="BW30" s="294">
        <v>1726</v>
      </c>
      <c r="BX30" s="294">
        <v>2704</v>
      </c>
      <c r="BY30" s="294">
        <v>4430</v>
      </c>
      <c r="BZ30" s="294">
        <v>154</v>
      </c>
      <c r="CA30" s="294">
        <v>5674</v>
      </c>
      <c r="CB30" s="294">
        <v>8817</v>
      </c>
      <c r="CC30" s="294">
        <v>14491</v>
      </c>
      <c r="CD30" s="294">
        <v>466</v>
      </c>
      <c r="CE30" s="294">
        <v>5</v>
      </c>
      <c r="CF30" s="294">
        <v>17</v>
      </c>
      <c r="CG30" s="294">
        <v>22</v>
      </c>
      <c r="CH30" s="294">
        <v>1</v>
      </c>
      <c r="CI30" s="294">
        <v>13</v>
      </c>
      <c r="CJ30" s="294">
        <v>22</v>
      </c>
      <c r="CK30" s="294">
        <v>35</v>
      </c>
      <c r="CL30" s="294">
        <v>1</v>
      </c>
      <c r="CM30" s="294">
        <v>12</v>
      </c>
      <c r="CN30" s="294">
        <v>27</v>
      </c>
      <c r="CO30" s="294">
        <v>39</v>
      </c>
      <c r="CP30" s="294">
        <v>1</v>
      </c>
      <c r="CQ30" s="294">
        <v>5704</v>
      </c>
      <c r="CR30" s="294">
        <v>8883</v>
      </c>
      <c r="CS30" s="294">
        <v>14587</v>
      </c>
      <c r="CT30" s="294">
        <v>469</v>
      </c>
      <c r="CU30" s="294">
        <v>46818</v>
      </c>
      <c r="CV30" s="294">
        <v>48458</v>
      </c>
      <c r="CW30" s="282">
        <v>95276</v>
      </c>
      <c r="CX30" s="294">
        <v>6728</v>
      </c>
      <c r="DS30" s="318"/>
      <c r="DT30" s="318"/>
      <c r="DU30" s="344" t="s">
        <v>102</v>
      </c>
      <c r="DV30" s="351" t="s">
        <v>102</v>
      </c>
      <c r="DW30" s="338">
        <v>0</v>
      </c>
      <c r="DX30" s="338">
        <v>0</v>
      </c>
      <c r="DY30" s="338">
        <v>0</v>
      </c>
      <c r="DZ30" s="338">
        <v>199</v>
      </c>
      <c r="EA30" s="338">
        <v>190</v>
      </c>
      <c r="EB30" s="338">
        <v>389</v>
      </c>
      <c r="EC30" s="338">
        <v>2983</v>
      </c>
      <c r="ED30" s="338">
        <v>2838</v>
      </c>
      <c r="EE30" s="338">
        <v>5821</v>
      </c>
      <c r="EF30" s="338">
        <v>3297</v>
      </c>
      <c r="EG30" s="338">
        <v>3008</v>
      </c>
      <c r="EH30" s="338">
        <v>6305</v>
      </c>
      <c r="EI30" s="338">
        <v>6479</v>
      </c>
      <c r="EJ30" s="338">
        <v>6036</v>
      </c>
      <c r="EK30" s="338">
        <v>12515</v>
      </c>
      <c r="EL30" s="338">
        <v>3522</v>
      </c>
      <c r="EM30" s="338">
        <v>3340</v>
      </c>
      <c r="EN30" s="338">
        <v>6862</v>
      </c>
      <c r="EO30" s="338">
        <v>3738</v>
      </c>
      <c r="EP30" s="338">
        <v>3531</v>
      </c>
      <c r="EQ30" s="338">
        <v>7269</v>
      </c>
      <c r="ER30" s="338">
        <v>4093</v>
      </c>
      <c r="ES30" s="338">
        <v>3865</v>
      </c>
      <c r="ET30" s="338">
        <v>7958</v>
      </c>
      <c r="EU30" s="338">
        <v>4061</v>
      </c>
      <c r="EV30" s="338">
        <v>3882</v>
      </c>
      <c r="EW30" s="338">
        <v>7943</v>
      </c>
      <c r="EX30" s="338">
        <v>3936</v>
      </c>
      <c r="EY30" s="338">
        <v>3668</v>
      </c>
      <c r="EZ30" s="338">
        <v>7604</v>
      </c>
      <c r="FA30" s="338">
        <v>3987</v>
      </c>
      <c r="FB30" s="338">
        <v>3754</v>
      </c>
      <c r="FC30" s="338">
        <v>7741</v>
      </c>
      <c r="FD30" s="338">
        <v>23337</v>
      </c>
      <c r="FE30" s="338">
        <v>22040</v>
      </c>
      <c r="FF30" s="338">
        <v>45377</v>
      </c>
      <c r="FG30" s="338">
        <v>3862</v>
      </c>
      <c r="FH30" s="338">
        <v>3805</v>
      </c>
      <c r="FI30" s="338">
        <v>7667</v>
      </c>
      <c r="FJ30" s="338">
        <v>3797</v>
      </c>
      <c r="FK30" s="338">
        <v>3865</v>
      </c>
      <c r="FL30" s="338">
        <v>7662</v>
      </c>
      <c r="FM30" s="338">
        <v>3639</v>
      </c>
      <c r="FN30" s="338">
        <v>3829</v>
      </c>
      <c r="FO30" s="338">
        <v>7468</v>
      </c>
      <c r="FP30" s="338">
        <v>11298</v>
      </c>
      <c r="FQ30" s="338">
        <v>11499</v>
      </c>
      <c r="FR30" s="338">
        <v>22797</v>
      </c>
      <c r="FS30" s="338">
        <v>2033</v>
      </c>
      <c r="FT30" s="338">
        <v>3118</v>
      </c>
      <c r="FU30" s="338">
        <v>5151</v>
      </c>
      <c r="FV30" s="338">
        <v>1915</v>
      </c>
      <c r="FW30" s="338">
        <v>2995</v>
      </c>
      <c r="FX30" s="338">
        <v>4910</v>
      </c>
      <c r="FY30" s="338">
        <v>1726</v>
      </c>
      <c r="FZ30" s="338">
        <v>2704</v>
      </c>
      <c r="GA30" s="338">
        <v>4430</v>
      </c>
      <c r="GB30" s="338">
        <v>5674</v>
      </c>
      <c r="GC30" s="338">
        <v>8817</v>
      </c>
      <c r="GD30" s="338">
        <v>14491</v>
      </c>
      <c r="GE30" s="338">
        <v>5</v>
      </c>
      <c r="GF30" s="338">
        <v>17</v>
      </c>
      <c r="GG30" s="338">
        <v>22</v>
      </c>
      <c r="GH30" s="338">
        <v>13</v>
      </c>
      <c r="GI30" s="338">
        <v>22</v>
      </c>
      <c r="GJ30" s="338">
        <v>35</v>
      </c>
      <c r="GK30" s="338">
        <v>12</v>
      </c>
      <c r="GL30" s="338">
        <v>27</v>
      </c>
      <c r="GM30" s="338">
        <v>39</v>
      </c>
      <c r="GN30" s="338">
        <v>5704</v>
      </c>
      <c r="GO30" s="338">
        <v>8883</v>
      </c>
      <c r="GP30" s="338">
        <v>14587</v>
      </c>
      <c r="GQ30" s="338">
        <v>46818</v>
      </c>
      <c r="GR30" s="338">
        <v>48458</v>
      </c>
      <c r="GS30" s="338">
        <v>95276</v>
      </c>
      <c r="GU30" s="380" t="s">
        <v>102</v>
      </c>
      <c r="GV30" s="381">
        <v>2038</v>
      </c>
      <c r="GW30" s="381">
        <v>3135</v>
      </c>
      <c r="GX30" s="381">
        <v>5173</v>
      </c>
      <c r="GY30" s="381">
        <v>1928</v>
      </c>
      <c r="GZ30" s="381">
        <v>3017</v>
      </c>
      <c r="HA30" s="381">
        <v>4945</v>
      </c>
      <c r="HB30" s="381">
        <v>1738</v>
      </c>
      <c r="HC30" s="381">
        <v>2731</v>
      </c>
      <c r="HD30" s="381">
        <v>4469</v>
      </c>
      <c r="HE30" s="381">
        <v>5704</v>
      </c>
      <c r="HF30" s="381">
        <v>8883</v>
      </c>
      <c r="HG30" s="381">
        <v>14587</v>
      </c>
    </row>
    <row r="31" spans="1:215" x14ac:dyDescent="0.5">
      <c r="A31" s="275"/>
      <c r="B31" s="275" t="s">
        <v>177</v>
      </c>
      <c r="C31" s="275">
        <v>0</v>
      </c>
      <c r="D31" s="275">
        <v>0</v>
      </c>
      <c r="E31" s="294">
        <v>0</v>
      </c>
      <c r="F31" s="275"/>
      <c r="G31" s="275">
        <v>39</v>
      </c>
      <c r="H31" s="275">
        <v>43</v>
      </c>
      <c r="I31" s="294">
        <v>82</v>
      </c>
      <c r="J31" s="275">
        <v>10</v>
      </c>
      <c r="K31" s="275">
        <v>1076</v>
      </c>
      <c r="L31" s="275">
        <v>948</v>
      </c>
      <c r="M31" s="294">
        <v>2024</v>
      </c>
      <c r="N31" s="275">
        <v>217</v>
      </c>
      <c r="O31" s="275">
        <v>1158</v>
      </c>
      <c r="P31" s="275">
        <v>1023</v>
      </c>
      <c r="Q31" s="294">
        <v>2181</v>
      </c>
      <c r="R31" s="275">
        <v>203</v>
      </c>
      <c r="S31" s="294">
        <v>2273</v>
      </c>
      <c r="T31" s="294">
        <v>2014</v>
      </c>
      <c r="U31" s="294">
        <v>4287</v>
      </c>
      <c r="V31" s="294">
        <v>430</v>
      </c>
      <c r="W31" s="275">
        <v>1321</v>
      </c>
      <c r="X31" s="275">
        <v>1262</v>
      </c>
      <c r="Y31" s="294">
        <v>2583</v>
      </c>
      <c r="Z31" s="275">
        <v>237</v>
      </c>
      <c r="AA31" s="275">
        <v>1425</v>
      </c>
      <c r="AB31" s="275">
        <v>1304</v>
      </c>
      <c r="AC31" s="294">
        <v>2729</v>
      </c>
      <c r="AD31" s="275">
        <v>229</v>
      </c>
      <c r="AE31" s="275">
        <v>1500</v>
      </c>
      <c r="AF31" s="275">
        <v>1461</v>
      </c>
      <c r="AG31" s="294">
        <v>2961</v>
      </c>
      <c r="AH31" s="275">
        <v>244</v>
      </c>
      <c r="AI31" s="275">
        <v>1490</v>
      </c>
      <c r="AJ31" s="275">
        <v>1403</v>
      </c>
      <c r="AK31" s="294">
        <v>2893</v>
      </c>
      <c r="AL31" s="275">
        <v>239</v>
      </c>
      <c r="AM31" s="275">
        <v>1391</v>
      </c>
      <c r="AN31" s="275">
        <v>1375</v>
      </c>
      <c r="AO31" s="294">
        <v>2766</v>
      </c>
      <c r="AP31" s="275">
        <v>225</v>
      </c>
      <c r="AQ31" s="275">
        <v>1427</v>
      </c>
      <c r="AR31" s="275">
        <v>1435</v>
      </c>
      <c r="AS31" s="294">
        <v>2862</v>
      </c>
      <c r="AT31" s="275">
        <v>245</v>
      </c>
      <c r="AU31" s="294">
        <v>8554</v>
      </c>
      <c r="AV31" s="294">
        <v>8240</v>
      </c>
      <c r="AW31" s="294">
        <v>16794</v>
      </c>
      <c r="AX31" s="294">
        <v>1419</v>
      </c>
      <c r="AY31" s="275">
        <v>324</v>
      </c>
      <c r="AZ31" s="275">
        <v>204</v>
      </c>
      <c r="BA31" s="294">
        <v>528</v>
      </c>
      <c r="BB31" s="275">
        <v>50</v>
      </c>
      <c r="BC31" s="275">
        <v>264</v>
      </c>
      <c r="BD31" s="275">
        <v>198</v>
      </c>
      <c r="BE31" s="294">
        <v>462</v>
      </c>
      <c r="BF31" s="275">
        <v>44</v>
      </c>
      <c r="BG31" s="275">
        <v>291</v>
      </c>
      <c r="BH31" s="275">
        <v>245</v>
      </c>
      <c r="BI31" s="294">
        <v>536</v>
      </c>
      <c r="BJ31" s="275">
        <v>36</v>
      </c>
      <c r="BK31" s="294">
        <v>879</v>
      </c>
      <c r="BL31" s="294">
        <v>647</v>
      </c>
      <c r="BM31" s="294">
        <v>1526</v>
      </c>
      <c r="BN31" s="294">
        <v>130</v>
      </c>
      <c r="BO31" s="275">
        <v>0</v>
      </c>
      <c r="BP31" s="275">
        <v>0</v>
      </c>
      <c r="BQ31" s="294">
        <v>0</v>
      </c>
      <c r="BR31" s="275">
        <v>0</v>
      </c>
      <c r="BS31" s="275">
        <v>0</v>
      </c>
      <c r="BT31" s="275">
        <v>0</v>
      </c>
      <c r="BU31" s="294">
        <v>0</v>
      </c>
      <c r="BV31" s="275">
        <v>0</v>
      </c>
      <c r="BW31" s="275">
        <v>0</v>
      </c>
      <c r="BX31" s="275">
        <v>0</v>
      </c>
      <c r="BY31" s="294">
        <v>0</v>
      </c>
      <c r="BZ31" s="275">
        <v>0</v>
      </c>
      <c r="CA31" s="294">
        <v>0</v>
      </c>
      <c r="CB31" s="294">
        <v>0</v>
      </c>
      <c r="CC31" s="294">
        <v>0</v>
      </c>
      <c r="CD31" s="294">
        <v>0</v>
      </c>
      <c r="CE31" s="283">
        <v>0</v>
      </c>
      <c r="CF31" s="283">
        <v>0</v>
      </c>
      <c r="CG31" s="283">
        <v>0</v>
      </c>
      <c r="CH31" s="283">
        <v>0</v>
      </c>
      <c r="CI31" s="283">
        <v>0</v>
      </c>
      <c r="CJ31" s="283">
        <v>0</v>
      </c>
      <c r="CK31" s="283">
        <v>0</v>
      </c>
      <c r="CL31" s="283">
        <v>0</v>
      </c>
      <c r="CM31" s="283">
        <v>0</v>
      </c>
      <c r="CN31" s="283">
        <v>0</v>
      </c>
      <c r="CO31" s="283">
        <v>0</v>
      </c>
      <c r="CP31" s="283">
        <v>0</v>
      </c>
      <c r="CQ31" s="294">
        <v>0</v>
      </c>
      <c r="CR31" s="294">
        <v>0</v>
      </c>
      <c r="CS31" s="294">
        <v>0</v>
      </c>
      <c r="CT31" s="294">
        <v>0</v>
      </c>
      <c r="CU31" s="294">
        <v>11706</v>
      </c>
      <c r="CV31" s="294">
        <v>10901</v>
      </c>
      <c r="CW31" s="282">
        <v>22607</v>
      </c>
      <c r="CX31" s="294">
        <v>1979</v>
      </c>
      <c r="DS31" s="318"/>
      <c r="DT31" s="318"/>
      <c r="DU31" s="318" t="s">
        <v>177</v>
      </c>
      <c r="DV31" s="155" t="s">
        <v>177</v>
      </c>
      <c r="DW31" s="318">
        <v>0</v>
      </c>
      <c r="DX31" s="318">
        <v>0</v>
      </c>
      <c r="DY31" s="314">
        <v>0</v>
      </c>
      <c r="DZ31" s="318">
        <v>39</v>
      </c>
      <c r="EA31" s="318">
        <v>43</v>
      </c>
      <c r="EB31" s="314">
        <v>82</v>
      </c>
      <c r="EC31" s="318">
        <v>1076</v>
      </c>
      <c r="ED31" s="318">
        <v>948</v>
      </c>
      <c r="EE31" s="314">
        <v>2024</v>
      </c>
      <c r="EF31" s="318">
        <v>1158</v>
      </c>
      <c r="EG31" s="318">
        <v>1023</v>
      </c>
      <c r="EH31" s="314">
        <v>2181</v>
      </c>
      <c r="EI31" s="314">
        <v>2273</v>
      </c>
      <c r="EJ31" s="314">
        <v>2014</v>
      </c>
      <c r="EK31" s="314">
        <v>4287</v>
      </c>
      <c r="EL31" s="318">
        <v>1321</v>
      </c>
      <c r="EM31" s="318">
        <v>1262</v>
      </c>
      <c r="EN31" s="314">
        <v>2583</v>
      </c>
      <c r="EO31" s="318">
        <v>1425</v>
      </c>
      <c r="EP31" s="318">
        <v>1304</v>
      </c>
      <c r="EQ31" s="314">
        <v>2729</v>
      </c>
      <c r="ER31" s="318">
        <v>1500</v>
      </c>
      <c r="ES31" s="318">
        <v>1461</v>
      </c>
      <c r="ET31" s="314">
        <v>2961</v>
      </c>
      <c r="EU31" s="318">
        <v>1490</v>
      </c>
      <c r="EV31" s="318">
        <v>1403</v>
      </c>
      <c r="EW31" s="314">
        <v>2893</v>
      </c>
      <c r="EX31" s="318">
        <v>1391</v>
      </c>
      <c r="EY31" s="318">
        <v>1375</v>
      </c>
      <c r="EZ31" s="314">
        <v>2766</v>
      </c>
      <c r="FA31" s="318">
        <v>1427</v>
      </c>
      <c r="FB31" s="318">
        <v>1435</v>
      </c>
      <c r="FC31" s="314">
        <v>2862</v>
      </c>
      <c r="FD31" s="314">
        <v>8554</v>
      </c>
      <c r="FE31" s="314">
        <v>8240</v>
      </c>
      <c r="FF31" s="314">
        <v>16794</v>
      </c>
      <c r="FG31" s="318">
        <v>324</v>
      </c>
      <c r="FH31" s="318">
        <v>204</v>
      </c>
      <c r="FI31" s="314">
        <v>528</v>
      </c>
      <c r="FJ31" s="318">
        <v>264</v>
      </c>
      <c r="FK31" s="318">
        <v>198</v>
      </c>
      <c r="FL31" s="314">
        <v>462</v>
      </c>
      <c r="FM31" s="318">
        <v>291</v>
      </c>
      <c r="FN31" s="318">
        <v>245</v>
      </c>
      <c r="FO31" s="314">
        <v>536</v>
      </c>
      <c r="FP31" s="314">
        <v>879</v>
      </c>
      <c r="FQ31" s="314">
        <v>647</v>
      </c>
      <c r="FR31" s="314">
        <v>1526</v>
      </c>
      <c r="FS31" s="318">
        <v>0</v>
      </c>
      <c r="FT31" s="318">
        <v>0</v>
      </c>
      <c r="FU31" s="314">
        <v>0</v>
      </c>
      <c r="FV31" s="318">
        <v>0</v>
      </c>
      <c r="FW31" s="318">
        <v>0</v>
      </c>
      <c r="FX31" s="314">
        <v>0</v>
      </c>
      <c r="FY31" s="318">
        <v>0</v>
      </c>
      <c r="FZ31" s="318">
        <v>0</v>
      </c>
      <c r="GA31" s="314">
        <v>0</v>
      </c>
      <c r="GB31" s="314">
        <v>0</v>
      </c>
      <c r="GC31" s="314">
        <v>0</v>
      </c>
      <c r="GD31" s="314">
        <v>0</v>
      </c>
      <c r="GE31" s="319">
        <v>0</v>
      </c>
      <c r="GF31" s="319">
        <v>0</v>
      </c>
      <c r="GG31" s="319">
        <v>0</v>
      </c>
      <c r="GH31" s="319">
        <v>0</v>
      </c>
      <c r="GI31" s="319">
        <v>0</v>
      </c>
      <c r="GJ31" s="319">
        <v>0</v>
      </c>
      <c r="GK31" s="319">
        <v>0</v>
      </c>
      <c r="GL31" s="319">
        <v>0</v>
      </c>
      <c r="GM31" s="319">
        <v>0</v>
      </c>
      <c r="GN31" s="314">
        <v>0</v>
      </c>
      <c r="GO31" s="314">
        <v>0</v>
      </c>
      <c r="GP31" s="314">
        <v>0</v>
      </c>
      <c r="GQ31" s="314">
        <v>11706</v>
      </c>
      <c r="GR31" s="314">
        <v>10901</v>
      </c>
      <c r="GS31" s="314">
        <v>22607</v>
      </c>
      <c r="GU31" s="275" t="s">
        <v>177</v>
      </c>
      <c r="GV31" s="374">
        <v>0</v>
      </c>
      <c r="GW31" s="374">
        <v>0</v>
      </c>
      <c r="GX31" s="371">
        <v>0</v>
      </c>
      <c r="GY31" s="374">
        <v>0</v>
      </c>
      <c r="GZ31" s="374">
        <v>0</v>
      </c>
      <c r="HA31" s="371">
        <v>0</v>
      </c>
      <c r="HB31" s="374">
        <v>0</v>
      </c>
      <c r="HC31" s="374">
        <v>0</v>
      </c>
      <c r="HD31" s="371">
        <v>0</v>
      </c>
      <c r="HE31" s="371">
        <v>0</v>
      </c>
      <c r="HF31" s="371">
        <v>0</v>
      </c>
      <c r="HG31" s="371">
        <v>0</v>
      </c>
    </row>
    <row r="32" spans="1:215" x14ac:dyDescent="0.5">
      <c r="A32" s="275"/>
      <c r="B32" s="275" t="s">
        <v>178</v>
      </c>
      <c r="C32" s="275"/>
      <c r="D32" s="275"/>
      <c r="E32" s="294">
        <v>0</v>
      </c>
      <c r="F32" s="275"/>
      <c r="G32" s="275">
        <v>92</v>
      </c>
      <c r="H32" s="275">
        <v>60</v>
      </c>
      <c r="I32" s="294">
        <v>152</v>
      </c>
      <c r="J32" s="275">
        <v>23</v>
      </c>
      <c r="K32" s="275">
        <v>1168</v>
      </c>
      <c r="L32" s="275">
        <v>1126</v>
      </c>
      <c r="M32" s="294">
        <v>2294</v>
      </c>
      <c r="N32" s="275">
        <v>232</v>
      </c>
      <c r="O32" s="275">
        <v>1237</v>
      </c>
      <c r="P32" s="275">
        <v>1174</v>
      </c>
      <c r="Q32" s="294">
        <v>2411</v>
      </c>
      <c r="R32" s="275">
        <v>237</v>
      </c>
      <c r="S32" s="294">
        <v>2497</v>
      </c>
      <c r="T32" s="294">
        <v>2360</v>
      </c>
      <c r="U32" s="294">
        <v>4857</v>
      </c>
      <c r="V32" s="294">
        <v>492</v>
      </c>
      <c r="W32" s="275">
        <v>1259</v>
      </c>
      <c r="X32" s="275">
        <v>1203</v>
      </c>
      <c r="Y32" s="294">
        <v>2462</v>
      </c>
      <c r="Z32" s="275">
        <v>246</v>
      </c>
      <c r="AA32" s="275">
        <v>1341</v>
      </c>
      <c r="AB32" s="275">
        <v>1303</v>
      </c>
      <c r="AC32" s="294">
        <v>2644</v>
      </c>
      <c r="AD32" s="275">
        <v>248</v>
      </c>
      <c r="AE32" s="275">
        <v>1526</v>
      </c>
      <c r="AF32" s="275">
        <v>1370</v>
      </c>
      <c r="AG32" s="294">
        <v>2896</v>
      </c>
      <c r="AH32" s="275">
        <v>248</v>
      </c>
      <c r="AI32" s="275">
        <v>1453</v>
      </c>
      <c r="AJ32" s="275">
        <v>1420</v>
      </c>
      <c r="AK32" s="294">
        <v>2873</v>
      </c>
      <c r="AL32" s="275">
        <v>247</v>
      </c>
      <c r="AM32" s="275">
        <v>1440</v>
      </c>
      <c r="AN32" s="275">
        <v>1327</v>
      </c>
      <c r="AO32" s="294">
        <v>2767</v>
      </c>
      <c r="AP32" s="275">
        <v>248</v>
      </c>
      <c r="AQ32" s="275">
        <v>1490</v>
      </c>
      <c r="AR32" s="275">
        <v>1363</v>
      </c>
      <c r="AS32" s="294">
        <v>2853</v>
      </c>
      <c r="AT32" s="275">
        <v>243</v>
      </c>
      <c r="AU32" s="294">
        <v>8509</v>
      </c>
      <c r="AV32" s="294">
        <v>7986</v>
      </c>
      <c r="AW32" s="294">
        <v>16495</v>
      </c>
      <c r="AX32" s="294">
        <v>1480</v>
      </c>
      <c r="AY32" s="275">
        <v>417</v>
      </c>
      <c r="AZ32" s="275">
        <v>284</v>
      </c>
      <c r="BA32" s="294">
        <v>701</v>
      </c>
      <c r="BB32" s="275">
        <v>48</v>
      </c>
      <c r="BC32" s="275">
        <v>460</v>
      </c>
      <c r="BD32" s="275">
        <v>285</v>
      </c>
      <c r="BE32" s="294">
        <v>745</v>
      </c>
      <c r="BF32" s="275">
        <v>50</v>
      </c>
      <c r="BG32" s="275">
        <v>409</v>
      </c>
      <c r="BH32" s="275">
        <v>293</v>
      </c>
      <c r="BI32" s="294">
        <v>702</v>
      </c>
      <c r="BJ32" s="275">
        <v>49</v>
      </c>
      <c r="BK32" s="294">
        <v>1286</v>
      </c>
      <c r="BL32" s="294">
        <v>862</v>
      </c>
      <c r="BM32" s="294">
        <v>2148</v>
      </c>
      <c r="BN32" s="294">
        <v>147</v>
      </c>
      <c r="BO32" s="275">
        <v>15</v>
      </c>
      <c r="BP32" s="275">
        <v>15</v>
      </c>
      <c r="BQ32" s="294">
        <v>30</v>
      </c>
      <c r="BR32" s="275">
        <v>2</v>
      </c>
      <c r="BS32" s="275">
        <v>15</v>
      </c>
      <c r="BT32" s="275">
        <v>12</v>
      </c>
      <c r="BU32" s="294">
        <v>27</v>
      </c>
      <c r="BV32" s="275">
        <v>2</v>
      </c>
      <c r="BW32" s="275">
        <v>16</v>
      </c>
      <c r="BX32" s="275">
        <v>16</v>
      </c>
      <c r="BY32" s="294">
        <v>32</v>
      </c>
      <c r="BZ32" s="275">
        <v>2</v>
      </c>
      <c r="CA32" s="295">
        <v>46</v>
      </c>
      <c r="CB32" s="295">
        <v>43</v>
      </c>
      <c r="CC32" s="295">
        <v>89</v>
      </c>
      <c r="CD32" s="295">
        <v>6</v>
      </c>
      <c r="CE32" s="275"/>
      <c r="CF32" s="275"/>
      <c r="CG32" s="275"/>
      <c r="CH32" s="275"/>
      <c r="CI32" s="275"/>
      <c r="CJ32" s="275"/>
      <c r="CK32" s="275"/>
      <c r="CL32" s="275"/>
      <c r="CM32" s="275"/>
      <c r="CN32" s="275"/>
      <c r="CO32" s="275"/>
      <c r="CP32" s="275"/>
      <c r="CQ32" s="295">
        <v>46</v>
      </c>
      <c r="CR32" s="295">
        <v>43</v>
      </c>
      <c r="CS32" s="295">
        <v>89</v>
      </c>
      <c r="CT32" s="295">
        <v>6</v>
      </c>
      <c r="CU32" s="295">
        <v>12338</v>
      </c>
      <c r="CV32" s="295">
        <v>11251</v>
      </c>
      <c r="CW32" s="282">
        <v>23589</v>
      </c>
      <c r="CX32" s="295">
        <v>2125</v>
      </c>
      <c r="DS32" s="318"/>
      <c r="DT32" s="318"/>
      <c r="DU32" s="318" t="s">
        <v>178</v>
      </c>
      <c r="DV32" s="155" t="s">
        <v>178</v>
      </c>
      <c r="DW32" s="318"/>
      <c r="DX32" s="318"/>
      <c r="DY32" s="314">
        <v>0</v>
      </c>
      <c r="DZ32" s="318">
        <v>92</v>
      </c>
      <c r="EA32" s="318">
        <v>60</v>
      </c>
      <c r="EB32" s="314">
        <v>152</v>
      </c>
      <c r="EC32" s="318">
        <v>1168</v>
      </c>
      <c r="ED32" s="318">
        <v>1126</v>
      </c>
      <c r="EE32" s="314">
        <v>2294</v>
      </c>
      <c r="EF32" s="318">
        <v>1237</v>
      </c>
      <c r="EG32" s="318">
        <v>1174</v>
      </c>
      <c r="EH32" s="314">
        <v>2411</v>
      </c>
      <c r="EI32" s="314">
        <v>2497</v>
      </c>
      <c r="EJ32" s="314">
        <v>2360</v>
      </c>
      <c r="EK32" s="314">
        <v>4857</v>
      </c>
      <c r="EL32" s="318">
        <v>1259</v>
      </c>
      <c r="EM32" s="318">
        <v>1203</v>
      </c>
      <c r="EN32" s="314">
        <v>2462</v>
      </c>
      <c r="EO32" s="318">
        <v>1341</v>
      </c>
      <c r="EP32" s="318">
        <v>1303</v>
      </c>
      <c r="EQ32" s="314">
        <v>2644</v>
      </c>
      <c r="ER32" s="318">
        <v>1526</v>
      </c>
      <c r="ES32" s="318">
        <v>1370</v>
      </c>
      <c r="ET32" s="314">
        <v>2896</v>
      </c>
      <c r="EU32" s="318">
        <v>1453</v>
      </c>
      <c r="EV32" s="318">
        <v>1420</v>
      </c>
      <c r="EW32" s="314">
        <v>2873</v>
      </c>
      <c r="EX32" s="318">
        <v>1440</v>
      </c>
      <c r="EY32" s="318">
        <v>1327</v>
      </c>
      <c r="EZ32" s="314">
        <v>2767</v>
      </c>
      <c r="FA32" s="318">
        <v>1490</v>
      </c>
      <c r="FB32" s="318">
        <v>1363</v>
      </c>
      <c r="FC32" s="314">
        <v>2853</v>
      </c>
      <c r="FD32" s="314">
        <v>8509</v>
      </c>
      <c r="FE32" s="314">
        <v>7986</v>
      </c>
      <c r="FF32" s="314">
        <v>16495</v>
      </c>
      <c r="FG32" s="318">
        <v>417</v>
      </c>
      <c r="FH32" s="318">
        <v>284</v>
      </c>
      <c r="FI32" s="314">
        <v>701</v>
      </c>
      <c r="FJ32" s="318">
        <v>460</v>
      </c>
      <c r="FK32" s="318">
        <v>285</v>
      </c>
      <c r="FL32" s="314">
        <v>745</v>
      </c>
      <c r="FM32" s="318">
        <v>409</v>
      </c>
      <c r="FN32" s="318">
        <v>293</v>
      </c>
      <c r="FO32" s="314">
        <v>702</v>
      </c>
      <c r="FP32" s="314">
        <v>1286</v>
      </c>
      <c r="FQ32" s="314">
        <v>862</v>
      </c>
      <c r="FR32" s="314">
        <v>2148</v>
      </c>
      <c r="FS32" s="318">
        <v>15</v>
      </c>
      <c r="FT32" s="318">
        <v>15</v>
      </c>
      <c r="FU32" s="314">
        <v>30</v>
      </c>
      <c r="FV32" s="318">
        <v>15</v>
      </c>
      <c r="FW32" s="318">
        <v>12</v>
      </c>
      <c r="FX32" s="314">
        <v>27</v>
      </c>
      <c r="FY32" s="318">
        <v>16</v>
      </c>
      <c r="FZ32" s="318">
        <v>16</v>
      </c>
      <c r="GA32" s="314">
        <v>32</v>
      </c>
      <c r="GB32" s="314">
        <v>46</v>
      </c>
      <c r="GC32" s="314">
        <v>43</v>
      </c>
      <c r="GD32" s="314">
        <v>89</v>
      </c>
      <c r="GE32" s="318"/>
      <c r="GF32" s="318"/>
      <c r="GG32" s="318"/>
      <c r="GH32" s="318"/>
      <c r="GI32" s="318"/>
      <c r="GJ32" s="318"/>
      <c r="GK32" s="318"/>
      <c r="GL32" s="318"/>
      <c r="GM32" s="318"/>
      <c r="GN32" s="314">
        <v>46</v>
      </c>
      <c r="GO32" s="314">
        <v>43</v>
      </c>
      <c r="GP32" s="314">
        <v>89</v>
      </c>
      <c r="GQ32" s="314">
        <v>12338</v>
      </c>
      <c r="GR32" s="314">
        <v>11251</v>
      </c>
      <c r="GS32" s="314">
        <v>23589</v>
      </c>
      <c r="GU32" s="275" t="s">
        <v>178</v>
      </c>
      <c r="GV32" s="374">
        <v>15</v>
      </c>
      <c r="GW32" s="374">
        <v>15</v>
      </c>
      <c r="GX32" s="371">
        <v>30</v>
      </c>
      <c r="GY32" s="374">
        <v>15</v>
      </c>
      <c r="GZ32" s="374">
        <v>12</v>
      </c>
      <c r="HA32" s="371">
        <v>27</v>
      </c>
      <c r="HB32" s="374">
        <v>16</v>
      </c>
      <c r="HC32" s="374">
        <v>16</v>
      </c>
      <c r="HD32" s="371">
        <v>32</v>
      </c>
      <c r="HE32" s="371">
        <v>46</v>
      </c>
      <c r="HF32" s="371">
        <v>43</v>
      </c>
      <c r="HG32" s="371">
        <v>89</v>
      </c>
    </row>
    <row r="33" spans="1:215" x14ac:dyDescent="0.5">
      <c r="A33" s="275"/>
      <c r="B33" s="275" t="s">
        <v>179</v>
      </c>
      <c r="C33" s="275"/>
      <c r="D33" s="275"/>
      <c r="E33" s="294">
        <v>0</v>
      </c>
      <c r="F33" s="275"/>
      <c r="G33" s="275">
        <v>68</v>
      </c>
      <c r="H33" s="275">
        <v>87</v>
      </c>
      <c r="I33" s="294">
        <v>155</v>
      </c>
      <c r="J33" s="275">
        <v>24</v>
      </c>
      <c r="K33" s="275">
        <v>739</v>
      </c>
      <c r="L33" s="275">
        <v>764</v>
      </c>
      <c r="M33" s="294">
        <v>1503</v>
      </c>
      <c r="N33" s="275">
        <v>160</v>
      </c>
      <c r="O33" s="275">
        <v>902</v>
      </c>
      <c r="P33" s="275">
        <v>811</v>
      </c>
      <c r="Q33" s="294">
        <v>1713</v>
      </c>
      <c r="R33" s="275">
        <v>167</v>
      </c>
      <c r="S33" s="294">
        <v>1709</v>
      </c>
      <c r="T33" s="294">
        <v>1662</v>
      </c>
      <c r="U33" s="294">
        <v>3371</v>
      </c>
      <c r="V33" s="294">
        <v>351</v>
      </c>
      <c r="W33" s="275">
        <v>942</v>
      </c>
      <c r="X33" s="275">
        <v>875</v>
      </c>
      <c r="Y33" s="294">
        <v>1817</v>
      </c>
      <c r="Z33" s="275">
        <v>192</v>
      </c>
      <c r="AA33" s="275">
        <v>972</v>
      </c>
      <c r="AB33" s="275">
        <v>924</v>
      </c>
      <c r="AC33" s="294">
        <v>1896</v>
      </c>
      <c r="AD33" s="275">
        <v>193</v>
      </c>
      <c r="AE33" s="275">
        <v>1067</v>
      </c>
      <c r="AF33" s="275">
        <v>1034</v>
      </c>
      <c r="AG33" s="294">
        <v>2101</v>
      </c>
      <c r="AH33" s="275">
        <v>203</v>
      </c>
      <c r="AI33" s="275">
        <v>1118</v>
      </c>
      <c r="AJ33" s="275">
        <v>1059</v>
      </c>
      <c r="AK33" s="294">
        <v>2177</v>
      </c>
      <c r="AL33" s="275">
        <v>210</v>
      </c>
      <c r="AM33" s="275">
        <v>1105</v>
      </c>
      <c r="AN33" s="275">
        <v>966</v>
      </c>
      <c r="AO33" s="294">
        <v>2071</v>
      </c>
      <c r="AP33" s="275">
        <v>197</v>
      </c>
      <c r="AQ33" s="275">
        <v>1070</v>
      </c>
      <c r="AR33" s="275">
        <v>956</v>
      </c>
      <c r="AS33" s="294">
        <v>2026</v>
      </c>
      <c r="AT33" s="275">
        <v>189</v>
      </c>
      <c r="AU33" s="294">
        <v>6274</v>
      </c>
      <c r="AV33" s="294">
        <v>5814</v>
      </c>
      <c r="AW33" s="294">
        <v>12088</v>
      </c>
      <c r="AX33" s="294">
        <v>1184</v>
      </c>
      <c r="AY33" s="275">
        <v>346</v>
      </c>
      <c r="AZ33" s="275">
        <v>245</v>
      </c>
      <c r="BA33" s="294">
        <v>591</v>
      </c>
      <c r="BB33" s="275">
        <v>47</v>
      </c>
      <c r="BC33" s="275">
        <v>336</v>
      </c>
      <c r="BD33" s="275">
        <v>232</v>
      </c>
      <c r="BE33" s="294">
        <v>568</v>
      </c>
      <c r="BF33" s="275">
        <v>41</v>
      </c>
      <c r="BG33" s="275">
        <v>310</v>
      </c>
      <c r="BH33" s="275">
        <v>246</v>
      </c>
      <c r="BI33" s="294">
        <v>556</v>
      </c>
      <c r="BJ33" s="275">
        <v>37</v>
      </c>
      <c r="BK33" s="294">
        <v>992</v>
      </c>
      <c r="BL33" s="294">
        <v>723</v>
      </c>
      <c r="BM33" s="294">
        <v>1715</v>
      </c>
      <c r="BN33" s="294">
        <v>125</v>
      </c>
      <c r="BO33" s="275">
        <v>0</v>
      </c>
      <c r="BP33" s="275">
        <v>0</v>
      </c>
      <c r="BQ33" s="294">
        <v>0</v>
      </c>
      <c r="BR33" s="275">
        <v>0</v>
      </c>
      <c r="BS33" s="275">
        <v>0</v>
      </c>
      <c r="BT33" s="275">
        <v>0</v>
      </c>
      <c r="BU33" s="294">
        <v>0</v>
      </c>
      <c r="BV33" s="275">
        <v>0</v>
      </c>
      <c r="BW33" s="275">
        <v>0</v>
      </c>
      <c r="BX33" s="275">
        <v>0</v>
      </c>
      <c r="BY33" s="294">
        <v>0</v>
      </c>
      <c r="BZ33" s="275">
        <v>0</v>
      </c>
      <c r="CA33" s="295">
        <v>0</v>
      </c>
      <c r="CB33" s="295">
        <v>0</v>
      </c>
      <c r="CC33" s="295">
        <v>0</v>
      </c>
      <c r="CD33" s="295">
        <v>0</v>
      </c>
      <c r="CE33" s="275">
        <v>0</v>
      </c>
      <c r="CF33" s="275">
        <v>0</v>
      </c>
      <c r="CG33" s="275">
        <v>0</v>
      </c>
      <c r="CH33" s="275">
        <v>0</v>
      </c>
      <c r="CI33" s="275">
        <v>0</v>
      </c>
      <c r="CJ33" s="275">
        <v>0</v>
      </c>
      <c r="CK33" s="275">
        <v>0</v>
      </c>
      <c r="CL33" s="275">
        <v>0</v>
      </c>
      <c r="CM33" s="275">
        <v>0</v>
      </c>
      <c r="CN33" s="275">
        <v>0</v>
      </c>
      <c r="CO33" s="275">
        <v>0</v>
      </c>
      <c r="CP33" s="275">
        <v>0</v>
      </c>
      <c r="CQ33" s="295">
        <v>0</v>
      </c>
      <c r="CR33" s="295">
        <v>0</v>
      </c>
      <c r="CS33" s="295">
        <v>0</v>
      </c>
      <c r="CT33" s="295">
        <v>0</v>
      </c>
      <c r="CU33" s="295">
        <v>8975</v>
      </c>
      <c r="CV33" s="295">
        <v>8199</v>
      </c>
      <c r="CW33" s="282">
        <v>17174</v>
      </c>
      <c r="CX33" s="295">
        <v>1660</v>
      </c>
      <c r="DS33" s="318"/>
      <c r="DT33" s="318"/>
      <c r="DU33" s="318" t="s">
        <v>179</v>
      </c>
      <c r="DV33" s="155" t="s">
        <v>179</v>
      </c>
      <c r="DW33" s="318"/>
      <c r="DX33" s="318"/>
      <c r="DY33" s="314">
        <v>0</v>
      </c>
      <c r="DZ33" s="318">
        <v>68</v>
      </c>
      <c r="EA33" s="318">
        <v>87</v>
      </c>
      <c r="EB33" s="314">
        <v>155</v>
      </c>
      <c r="EC33" s="318">
        <v>739</v>
      </c>
      <c r="ED33" s="318">
        <v>764</v>
      </c>
      <c r="EE33" s="314">
        <v>1503</v>
      </c>
      <c r="EF33" s="318">
        <v>902</v>
      </c>
      <c r="EG33" s="318">
        <v>811</v>
      </c>
      <c r="EH33" s="314">
        <v>1713</v>
      </c>
      <c r="EI33" s="314">
        <v>1709</v>
      </c>
      <c r="EJ33" s="314">
        <v>1662</v>
      </c>
      <c r="EK33" s="314">
        <v>3371</v>
      </c>
      <c r="EL33" s="318">
        <v>942</v>
      </c>
      <c r="EM33" s="318">
        <v>875</v>
      </c>
      <c r="EN33" s="314">
        <v>1817</v>
      </c>
      <c r="EO33" s="318">
        <v>972</v>
      </c>
      <c r="EP33" s="318">
        <v>924</v>
      </c>
      <c r="EQ33" s="314">
        <v>1896</v>
      </c>
      <c r="ER33" s="318">
        <v>1067</v>
      </c>
      <c r="ES33" s="318">
        <v>1034</v>
      </c>
      <c r="ET33" s="314">
        <v>2101</v>
      </c>
      <c r="EU33" s="318">
        <v>1118</v>
      </c>
      <c r="EV33" s="318">
        <v>1059</v>
      </c>
      <c r="EW33" s="314">
        <v>2177</v>
      </c>
      <c r="EX33" s="318">
        <v>1105</v>
      </c>
      <c r="EY33" s="318">
        <v>966</v>
      </c>
      <c r="EZ33" s="314">
        <v>2071</v>
      </c>
      <c r="FA33" s="318">
        <v>1070</v>
      </c>
      <c r="FB33" s="318">
        <v>956</v>
      </c>
      <c r="FC33" s="314">
        <v>2026</v>
      </c>
      <c r="FD33" s="314">
        <v>6274</v>
      </c>
      <c r="FE33" s="314">
        <v>5814</v>
      </c>
      <c r="FF33" s="314">
        <v>12088</v>
      </c>
      <c r="FG33" s="318">
        <v>346</v>
      </c>
      <c r="FH33" s="318">
        <v>245</v>
      </c>
      <c r="FI33" s="314">
        <v>591</v>
      </c>
      <c r="FJ33" s="318">
        <v>336</v>
      </c>
      <c r="FK33" s="318">
        <v>232</v>
      </c>
      <c r="FL33" s="314">
        <v>568</v>
      </c>
      <c r="FM33" s="318">
        <v>310</v>
      </c>
      <c r="FN33" s="318">
        <v>246</v>
      </c>
      <c r="FO33" s="314">
        <v>556</v>
      </c>
      <c r="FP33" s="314">
        <v>992</v>
      </c>
      <c r="FQ33" s="314">
        <v>723</v>
      </c>
      <c r="FR33" s="314">
        <v>1715</v>
      </c>
      <c r="FS33" s="318">
        <v>0</v>
      </c>
      <c r="FT33" s="318">
        <v>0</v>
      </c>
      <c r="FU33" s="314">
        <v>0</v>
      </c>
      <c r="FV33" s="318">
        <v>0</v>
      </c>
      <c r="FW33" s="318">
        <v>0</v>
      </c>
      <c r="FX33" s="314">
        <v>0</v>
      </c>
      <c r="FY33" s="318">
        <v>0</v>
      </c>
      <c r="FZ33" s="318">
        <v>0</v>
      </c>
      <c r="GA33" s="314">
        <v>0</v>
      </c>
      <c r="GB33" s="314">
        <v>0</v>
      </c>
      <c r="GC33" s="314">
        <v>0</v>
      </c>
      <c r="GD33" s="314">
        <v>0</v>
      </c>
      <c r="GE33" s="318">
        <v>0</v>
      </c>
      <c r="GF33" s="318">
        <v>0</v>
      </c>
      <c r="GG33" s="318">
        <v>0</v>
      </c>
      <c r="GH33" s="318">
        <v>0</v>
      </c>
      <c r="GI33" s="318">
        <v>0</v>
      </c>
      <c r="GJ33" s="318">
        <v>0</v>
      </c>
      <c r="GK33" s="318">
        <v>0</v>
      </c>
      <c r="GL33" s="318">
        <v>0</v>
      </c>
      <c r="GM33" s="318">
        <v>0</v>
      </c>
      <c r="GN33" s="314">
        <v>0</v>
      </c>
      <c r="GO33" s="314">
        <v>0</v>
      </c>
      <c r="GP33" s="314">
        <v>0</v>
      </c>
      <c r="GQ33" s="314">
        <v>8975</v>
      </c>
      <c r="GR33" s="314">
        <v>8199</v>
      </c>
      <c r="GS33" s="314">
        <v>17174</v>
      </c>
      <c r="GU33" s="275" t="s">
        <v>179</v>
      </c>
      <c r="GV33" s="374">
        <v>0</v>
      </c>
      <c r="GW33" s="374">
        <v>0</v>
      </c>
      <c r="GX33" s="371">
        <v>0</v>
      </c>
      <c r="GY33" s="374">
        <v>0</v>
      </c>
      <c r="GZ33" s="374">
        <v>0</v>
      </c>
      <c r="HA33" s="371">
        <v>0</v>
      </c>
      <c r="HB33" s="374">
        <v>0</v>
      </c>
      <c r="HC33" s="374">
        <v>0</v>
      </c>
      <c r="HD33" s="371">
        <v>0</v>
      </c>
      <c r="HE33" s="371">
        <v>0</v>
      </c>
      <c r="HF33" s="371">
        <v>0</v>
      </c>
      <c r="HG33" s="371">
        <v>0</v>
      </c>
    </row>
    <row r="34" spans="1:215" x14ac:dyDescent="0.5">
      <c r="A34" s="275"/>
      <c r="B34" s="275" t="s">
        <v>164</v>
      </c>
      <c r="C34" s="275"/>
      <c r="D34" s="275"/>
      <c r="E34" s="294">
        <v>0</v>
      </c>
      <c r="F34" s="275"/>
      <c r="G34" s="275">
        <v>0</v>
      </c>
      <c r="H34" s="275">
        <v>0</v>
      </c>
      <c r="I34" s="294">
        <v>0</v>
      </c>
      <c r="J34" s="275">
        <v>0</v>
      </c>
      <c r="K34" s="275">
        <v>0</v>
      </c>
      <c r="L34" s="275">
        <v>0</v>
      </c>
      <c r="M34" s="294">
        <v>0</v>
      </c>
      <c r="N34" s="275">
        <v>0</v>
      </c>
      <c r="O34" s="275">
        <v>0</v>
      </c>
      <c r="P34" s="275">
        <v>0</v>
      </c>
      <c r="Q34" s="294">
        <v>0</v>
      </c>
      <c r="R34" s="275">
        <v>0</v>
      </c>
      <c r="S34" s="294">
        <v>0</v>
      </c>
      <c r="T34" s="294">
        <v>0</v>
      </c>
      <c r="U34" s="294">
        <v>0</v>
      </c>
      <c r="V34" s="294">
        <v>0</v>
      </c>
      <c r="W34" s="275">
        <v>0</v>
      </c>
      <c r="X34" s="275">
        <v>0</v>
      </c>
      <c r="Y34" s="294">
        <v>0</v>
      </c>
      <c r="Z34" s="275">
        <v>0</v>
      </c>
      <c r="AA34" s="275">
        <v>0</v>
      </c>
      <c r="AB34" s="275">
        <v>0</v>
      </c>
      <c r="AC34" s="294">
        <v>0</v>
      </c>
      <c r="AD34" s="275">
        <v>0</v>
      </c>
      <c r="AE34" s="275">
        <v>0</v>
      </c>
      <c r="AF34" s="275">
        <v>0</v>
      </c>
      <c r="AG34" s="294">
        <v>0</v>
      </c>
      <c r="AH34" s="275">
        <v>0</v>
      </c>
      <c r="AI34" s="275">
        <v>0</v>
      </c>
      <c r="AJ34" s="275">
        <v>0</v>
      </c>
      <c r="AK34" s="294">
        <v>0</v>
      </c>
      <c r="AL34" s="275">
        <v>0</v>
      </c>
      <c r="AM34" s="275">
        <v>0</v>
      </c>
      <c r="AN34" s="275">
        <v>0</v>
      </c>
      <c r="AO34" s="294">
        <v>0</v>
      </c>
      <c r="AP34" s="275">
        <v>0</v>
      </c>
      <c r="AQ34" s="275">
        <v>0</v>
      </c>
      <c r="AR34" s="275">
        <v>0</v>
      </c>
      <c r="AS34" s="294">
        <v>0</v>
      </c>
      <c r="AT34" s="275">
        <v>0</v>
      </c>
      <c r="AU34" s="294">
        <v>0</v>
      </c>
      <c r="AV34" s="294">
        <v>0</v>
      </c>
      <c r="AW34" s="294">
        <v>0</v>
      </c>
      <c r="AX34" s="294">
        <v>0</v>
      </c>
      <c r="AY34" s="275">
        <v>2775</v>
      </c>
      <c r="AZ34" s="275">
        <v>3072</v>
      </c>
      <c r="BA34" s="294">
        <v>5847</v>
      </c>
      <c r="BB34" s="275">
        <v>164</v>
      </c>
      <c r="BC34" s="275">
        <v>2737</v>
      </c>
      <c r="BD34" s="275">
        <v>3150</v>
      </c>
      <c r="BE34" s="294">
        <v>5887</v>
      </c>
      <c r="BF34" s="275">
        <v>170</v>
      </c>
      <c r="BG34" s="275">
        <v>2629</v>
      </c>
      <c r="BH34" s="275">
        <v>3045</v>
      </c>
      <c r="BI34" s="294">
        <v>5674</v>
      </c>
      <c r="BJ34" s="275">
        <v>167</v>
      </c>
      <c r="BK34" s="294">
        <v>8141</v>
      </c>
      <c r="BL34" s="294">
        <v>9267</v>
      </c>
      <c r="BM34" s="294">
        <v>17408</v>
      </c>
      <c r="BN34" s="294">
        <v>501</v>
      </c>
      <c r="BO34" s="275">
        <v>2018</v>
      </c>
      <c r="BP34" s="275">
        <v>3103</v>
      </c>
      <c r="BQ34" s="294">
        <v>5121</v>
      </c>
      <c r="BR34" s="275">
        <v>155</v>
      </c>
      <c r="BS34" s="275">
        <v>1900</v>
      </c>
      <c r="BT34" s="275">
        <v>2983</v>
      </c>
      <c r="BU34" s="294">
        <v>4883</v>
      </c>
      <c r="BV34" s="275">
        <v>153</v>
      </c>
      <c r="BW34" s="275">
        <v>1710</v>
      </c>
      <c r="BX34" s="275">
        <v>2688</v>
      </c>
      <c r="BY34" s="294">
        <v>4398</v>
      </c>
      <c r="BZ34" s="275">
        <v>152</v>
      </c>
      <c r="CA34" s="295">
        <v>5628</v>
      </c>
      <c r="CB34" s="295">
        <v>8774</v>
      </c>
      <c r="CC34" s="295">
        <v>14402</v>
      </c>
      <c r="CD34" s="295">
        <v>460</v>
      </c>
      <c r="CE34" s="275">
        <v>5</v>
      </c>
      <c r="CF34" s="275">
        <v>17</v>
      </c>
      <c r="CG34" s="275">
        <v>22</v>
      </c>
      <c r="CH34" s="275">
        <v>1</v>
      </c>
      <c r="CI34" s="275">
        <v>13</v>
      </c>
      <c r="CJ34" s="275">
        <v>22</v>
      </c>
      <c r="CK34" s="275">
        <v>35</v>
      </c>
      <c r="CL34" s="275">
        <v>1</v>
      </c>
      <c r="CM34" s="275">
        <v>12</v>
      </c>
      <c r="CN34" s="275">
        <v>27</v>
      </c>
      <c r="CO34" s="275">
        <v>39</v>
      </c>
      <c r="CP34" s="275">
        <v>1</v>
      </c>
      <c r="CQ34" s="295">
        <v>5658</v>
      </c>
      <c r="CR34" s="295">
        <v>8840</v>
      </c>
      <c r="CS34" s="295">
        <v>14498</v>
      </c>
      <c r="CT34" s="295">
        <v>463</v>
      </c>
      <c r="CU34" s="295">
        <v>13799</v>
      </c>
      <c r="CV34" s="295">
        <v>18107</v>
      </c>
      <c r="CW34" s="282">
        <v>31906</v>
      </c>
      <c r="CX34" s="295">
        <v>964</v>
      </c>
      <c r="DS34" s="318"/>
      <c r="DT34" s="318"/>
      <c r="DU34" s="318" t="s">
        <v>164</v>
      </c>
      <c r="DV34" s="155" t="s">
        <v>164</v>
      </c>
      <c r="DW34" s="318"/>
      <c r="DX34" s="318"/>
      <c r="DY34" s="314">
        <v>0</v>
      </c>
      <c r="DZ34" s="318">
        <v>0</v>
      </c>
      <c r="EA34" s="318">
        <v>0</v>
      </c>
      <c r="EB34" s="314">
        <v>0</v>
      </c>
      <c r="EC34" s="318">
        <v>0</v>
      </c>
      <c r="ED34" s="318">
        <v>0</v>
      </c>
      <c r="EE34" s="314">
        <v>0</v>
      </c>
      <c r="EF34" s="318">
        <v>0</v>
      </c>
      <c r="EG34" s="318">
        <v>0</v>
      </c>
      <c r="EH34" s="314">
        <v>0</v>
      </c>
      <c r="EI34" s="314">
        <v>0</v>
      </c>
      <c r="EJ34" s="314">
        <v>0</v>
      </c>
      <c r="EK34" s="314">
        <v>0</v>
      </c>
      <c r="EL34" s="318">
        <v>0</v>
      </c>
      <c r="EM34" s="318">
        <v>0</v>
      </c>
      <c r="EN34" s="314">
        <v>0</v>
      </c>
      <c r="EO34" s="318">
        <v>0</v>
      </c>
      <c r="EP34" s="318">
        <v>0</v>
      </c>
      <c r="EQ34" s="314">
        <v>0</v>
      </c>
      <c r="ER34" s="318">
        <v>0</v>
      </c>
      <c r="ES34" s="318">
        <v>0</v>
      </c>
      <c r="ET34" s="314">
        <v>0</v>
      </c>
      <c r="EU34" s="318">
        <v>0</v>
      </c>
      <c r="EV34" s="318">
        <v>0</v>
      </c>
      <c r="EW34" s="314">
        <v>0</v>
      </c>
      <c r="EX34" s="318">
        <v>0</v>
      </c>
      <c r="EY34" s="318">
        <v>0</v>
      </c>
      <c r="EZ34" s="314">
        <v>0</v>
      </c>
      <c r="FA34" s="318">
        <v>0</v>
      </c>
      <c r="FB34" s="318">
        <v>0</v>
      </c>
      <c r="FC34" s="314">
        <v>0</v>
      </c>
      <c r="FD34" s="314">
        <v>0</v>
      </c>
      <c r="FE34" s="314">
        <v>0</v>
      </c>
      <c r="FF34" s="314">
        <v>0</v>
      </c>
      <c r="FG34" s="318">
        <v>2775</v>
      </c>
      <c r="FH34" s="318">
        <v>3072</v>
      </c>
      <c r="FI34" s="314">
        <v>5847</v>
      </c>
      <c r="FJ34" s="318">
        <v>2737</v>
      </c>
      <c r="FK34" s="318">
        <v>3150</v>
      </c>
      <c r="FL34" s="314">
        <v>5887</v>
      </c>
      <c r="FM34" s="318">
        <v>2629</v>
      </c>
      <c r="FN34" s="318">
        <v>3045</v>
      </c>
      <c r="FO34" s="314">
        <v>5674</v>
      </c>
      <c r="FP34" s="314">
        <v>8141</v>
      </c>
      <c r="FQ34" s="314">
        <v>9267</v>
      </c>
      <c r="FR34" s="314">
        <v>17408</v>
      </c>
      <c r="FS34" s="318">
        <v>2018</v>
      </c>
      <c r="FT34" s="318">
        <v>3103</v>
      </c>
      <c r="FU34" s="314">
        <v>5121</v>
      </c>
      <c r="FV34" s="318">
        <v>1900</v>
      </c>
      <c r="FW34" s="318">
        <v>2983</v>
      </c>
      <c r="FX34" s="314">
        <v>4883</v>
      </c>
      <c r="FY34" s="318">
        <v>1710</v>
      </c>
      <c r="FZ34" s="318">
        <v>2688</v>
      </c>
      <c r="GA34" s="314">
        <v>4398</v>
      </c>
      <c r="GB34" s="314">
        <v>5628</v>
      </c>
      <c r="GC34" s="314">
        <v>8774</v>
      </c>
      <c r="GD34" s="314">
        <v>14402</v>
      </c>
      <c r="GE34" s="318">
        <v>5</v>
      </c>
      <c r="GF34" s="318">
        <v>17</v>
      </c>
      <c r="GG34" s="318">
        <v>22</v>
      </c>
      <c r="GH34" s="318">
        <v>13</v>
      </c>
      <c r="GI34" s="318">
        <v>22</v>
      </c>
      <c r="GJ34" s="318">
        <v>35</v>
      </c>
      <c r="GK34" s="318">
        <v>12</v>
      </c>
      <c r="GL34" s="318">
        <v>27</v>
      </c>
      <c r="GM34" s="318">
        <v>39</v>
      </c>
      <c r="GN34" s="314">
        <v>5658</v>
      </c>
      <c r="GO34" s="314">
        <v>8840</v>
      </c>
      <c r="GP34" s="314">
        <v>14498</v>
      </c>
      <c r="GQ34" s="314">
        <v>13799</v>
      </c>
      <c r="GR34" s="314">
        <v>18107</v>
      </c>
      <c r="GS34" s="314">
        <v>31906</v>
      </c>
      <c r="GU34" s="275" t="s">
        <v>164</v>
      </c>
      <c r="GV34" s="374">
        <v>2023</v>
      </c>
      <c r="GW34" s="374">
        <v>3120</v>
      </c>
      <c r="GX34" s="371">
        <v>5143</v>
      </c>
      <c r="GY34" s="374">
        <v>1913</v>
      </c>
      <c r="GZ34" s="374">
        <v>3005</v>
      </c>
      <c r="HA34" s="371">
        <v>4918</v>
      </c>
      <c r="HB34" s="374">
        <v>1722</v>
      </c>
      <c r="HC34" s="374">
        <v>2715</v>
      </c>
      <c r="HD34" s="371">
        <v>4437</v>
      </c>
      <c r="HE34" s="371">
        <v>5658</v>
      </c>
      <c r="HF34" s="371">
        <v>8840</v>
      </c>
      <c r="HG34" s="371">
        <v>14498</v>
      </c>
    </row>
    <row r="35" spans="1:215" x14ac:dyDescent="0.5">
      <c r="A35" s="275"/>
      <c r="B35" s="275" t="s">
        <v>117</v>
      </c>
      <c r="C35" s="275">
        <v>0</v>
      </c>
      <c r="D35" s="275">
        <v>0</v>
      </c>
      <c r="E35" s="275">
        <v>0</v>
      </c>
      <c r="F35" s="275">
        <v>0</v>
      </c>
      <c r="G35" s="275">
        <v>418</v>
      </c>
      <c r="H35" s="275">
        <v>406</v>
      </c>
      <c r="I35" s="275">
        <v>824</v>
      </c>
      <c r="J35" s="275">
        <v>45</v>
      </c>
      <c r="K35" s="275">
        <v>684</v>
      </c>
      <c r="L35" s="275">
        <v>603</v>
      </c>
      <c r="M35" s="275">
        <v>1287</v>
      </c>
      <c r="N35" s="275">
        <v>53</v>
      </c>
      <c r="O35" s="275">
        <v>669</v>
      </c>
      <c r="P35" s="275">
        <v>601</v>
      </c>
      <c r="Q35" s="275">
        <v>1270</v>
      </c>
      <c r="R35" s="275">
        <v>52</v>
      </c>
      <c r="S35" s="275">
        <v>1771</v>
      </c>
      <c r="T35" s="275">
        <v>1610</v>
      </c>
      <c r="U35" s="275">
        <v>3381</v>
      </c>
      <c r="V35" s="275">
        <v>150</v>
      </c>
      <c r="W35" s="275">
        <v>535</v>
      </c>
      <c r="X35" s="275">
        <v>553</v>
      </c>
      <c r="Y35" s="275">
        <v>1088</v>
      </c>
      <c r="Z35" s="275">
        <v>39</v>
      </c>
      <c r="AA35" s="275">
        <v>525</v>
      </c>
      <c r="AB35" s="275">
        <v>504</v>
      </c>
      <c r="AC35" s="275">
        <v>1029</v>
      </c>
      <c r="AD35" s="275">
        <v>39</v>
      </c>
      <c r="AE35" s="275">
        <v>536</v>
      </c>
      <c r="AF35" s="275">
        <v>579</v>
      </c>
      <c r="AG35" s="275">
        <v>1115</v>
      </c>
      <c r="AH35" s="275">
        <v>40</v>
      </c>
      <c r="AI35" s="275">
        <v>556</v>
      </c>
      <c r="AJ35" s="275">
        <v>529</v>
      </c>
      <c r="AK35" s="275">
        <v>1085</v>
      </c>
      <c r="AL35" s="275">
        <v>39</v>
      </c>
      <c r="AM35" s="275">
        <v>480</v>
      </c>
      <c r="AN35" s="275">
        <v>507</v>
      </c>
      <c r="AO35" s="275">
        <v>987</v>
      </c>
      <c r="AP35" s="275">
        <v>40</v>
      </c>
      <c r="AQ35" s="275">
        <v>505</v>
      </c>
      <c r="AR35" s="275">
        <v>525</v>
      </c>
      <c r="AS35" s="275">
        <v>1030</v>
      </c>
      <c r="AT35" s="275">
        <v>40</v>
      </c>
      <c r="AU35" s="275">
        <v>3137</v>
      </c>
      <c r="AV35" s="275">
        <v>3197</v>
      </c>
      <c r="AW35" s="275">
        <v>6334</v>
      </c>
      <c r="AX35" s="275">
        <v>237</v>
      </c>
      <c r="AY35" s="275">
        <v>159</v>
      </c>
      <c r="AZ35" s="275">
        <v>139</v>
      </c>
      <c r="BA35" s="275">
        <v>298</v>
      </c>
      <c r="BB35" s="275">
        <v>13</v>
      </c>
      <c r="BC35" s="275">
        <v>158</v>
      </c>
      <c r="BD35" s="275">
        <v>179</v>
      </c>
      <c r="BE35" s="275">
        <v>337</v>
      </c>
      <c r="BF35" s="275">
        <v>13</v>
      </c>
      <c r="BG35" s="275">
        <v>173</v>
      </c>
      <c r="BH35" s="275">
        <v>161</v>
      </c>
      <c r="BI35" s="275">
        <v>334</v>
      </c>
      <c r="BJ35" s="275">
        <v>13</v>
      </c>
      <c r="BK35" s="275">
        <v>490</v>
      </c>
      <c r="BL35" s="275">
        <v>479</v>
      </c>
      <c r="BM35" s="275">
        <v>969</v>
      </c>
      <c r="BN35" s="294">
        <v>39</v>
      </c>
      <c r="BO35" s="275">
        <v>74</v>
      </c>
      <c r="BP35" s="275">
        <v>61</v>
      </c>
      <c r="BQ35" s="275">
        <v>135</v>
      </c>
      <c r="BR35" s="275">
        <v>5</v>
      </c>
      <c r="BS35" s="275">
        <v>68</v>
      </c>
      <c r="BT35" s="275">
        <v>56</v>
      </c>
      <c r="BU35" s="275">
        <v>124</v>
      </c>
      <c r="BV35" s="275">
        <v>5</v>
      </c>
      <c r="BW35" s="275">
        <v>81</v>
      </c>
      <c r="BX35" s="275">
        <v>63</v>
      </c>
      <c r="BY35" s="275">
        <v>144</v>
      </c>
      <c r="BZ35" s="275">
        <v>5</v>
      </c>
      <c r="CA35" s="275">
        <v>223</v>
      </c>
      <c r="CB35" s="275">
        <v>180</v>
      </c>
      <c r="CC35" s="275">
        <v>403</v>
      </c>
      <c r="CD35" s="275">
        <v>15</v>
      </c>
      <c r="CE35" s="275">
        <v>0</v>
      </c>
      <c r="CF35" s="275">
        <v>0</v>
      </c>
      <c r="CG35" s="275">
        <v>0</v>
      </c>
      <c r="CH35" s="275">
        <v>0</v>
      </c>
      <c r="CI35" s="275">
        <v>0</v>
      </c>
      <c r="CJ35" s="275">
        <v>0</v>
      </c>
      <c r="CK35" s="275">
        <v>0</v>
      </c>
      <c r="CL35" s="275">
        <v>0</v>
      </c>
      <c r="CM35" s="275">
        <v>0</v>
      </c>
      <c r="CN35" s="275">
        <v>0</v>
      </c>
      <c r="CO35" s="275">
        <v>0</v>
      </c>
      <c r="CP35" s="275">
        <v>0</v>
      </c>
      <c r="CQ35" s="275">
        <v>223</v>
      </c>
      <c r="CR35" s="275">
        <v>180</v>
      </c>
      <c r="CS35" s="275">
        <v>403</v>
      </c>
      <c r="CT35" s="275">
        <v>15</v>
      </c>
      <c r="CU35" s="275">
        <v>5621</v>
      </c>
      <c r="CV35" s="275">
        <v>5466</v>
      </c>
      <c r="CW35" s="296">
        <v>11087</v>
      </c>
      <c r="CX35" s="275">
        <v>441</v>
      </c>
      <c r="DS35" s="318"/>
      <c r="DT35" s="318"/>
      <c r="DU35" s="344" t="s">
        <v>117</v>
      </c>
      <c r="DV35" s="351" t="s">
        <v>117</v>
      </c>
      <c r="DW35" s="344">
        <v>0</v>
      </c>
      <c r="DX35" s="344">
        <v>0</v>
      </c>
      <c r="DY35" s="344">
        <v>0</v>
      </c>
      <c r="DZ35" s="344">
        <v>418</v>
      </c>
      <c r="EA35" s="344">
        <v>406</v>
      </c>
      <c r="EB35" s="344">
        <v>824</v>
      </c>
      <c r="EC35" s="344">
        <v>684</v>
      </c>
      <c r="ED35" s="344">
        <v>603</v>
      </c>
      <c r="EE35" s="344">
        <v>1287</v>
      </c>
      <c r="EF35" s="344">
        <v>669</v>
      </c>
      <c r="EG35" s="344">
        <v>601</v>
      </c>
      <c r="EH35" s="344">
        <v>1270</v>
      </c>
      <c r="EI35" s="344">
        <v>1771</v>
      </c>
      <c r="EJ35" s="344">
        <v>1610</v>
      </c>
      <c r="EK35" s="344">
        <v>3381</v>
      </c>
      <c r="EL35" s="344">
        <v>535</v>
      </c>
      <c r="EM35" s="344">
        <v>553</v>
      </c>
      <c r="EN35" s="344">
        <v>1088</v>
      </c>
      <c r="EO35" s="344">
        <v>525</v>
      </c>
      <c r="EP35" s="344">
        <v>504</v>
      </c>
      <c r="EQ35" s="344">
        <v>1029</v>
      </c>
      <c r="ER35" s="344">
        <v>536</v>
      </c>
      <c r="ES35" s="344">
        <v>579</v>
      </c>
      <c r="ET35" s="344">
        <v>1115</v>
      </c>
      <c r="EU35" s="344">
        <v>556</v>
      </c>
      <c r="EV35" s="344">
        <v>529</v>
      </c>
      <c r="EW35" s="344">
        <v>1085</v>
      </c>
      <c r="EX35" s="344">
        <v>480</v>
      </c>
      <c r="EY35" s="344">
        <v>507</v>
      </c>
      <c r="EZ35" s="344">
        <v>987</v>
      </c>
      <c r="FA35" s="344">
        <v>505</v>
      </c>
      <c r="FB35" s="344">
        <v>525</v>
      </c>
      <c r="FC35" s="344">
        <v>1030</v>
      </c>
      <c r="FD35" s="344">
        <v>3137</v>
      </c>
      <c r="FE35" s="344">
        <v>3197</v>
      </c>
      <c r="FF35" s="344">
        <v>6334</v>
      </c>
      <c r="FG35" s="344">
        <v>159</v>
      </c>
      <c r="FH35" s="344">
        <v>139</v>
      </c>
      <c r="FI35" s="344">
        <v>298</v>
      </c>
      <c r="FJ35" s="344">
        <v>158</v>
      </c>
      <c r="FK35" s="344">
        <v>179</v>
      </c>
      <c r="FL35" s="344">
        <v>337</v>
      </c>
      <c r="FM35" s="344">
        <v>173</v>
      </c>
      <c r="FN35" s="344">
        <v>161</v>
      </c>
      <c r="FO35" s="344">
        <v>334</v>
      </c>
      <c r="FP35" s="344">
        <v>490</v>
      </c>
      <c r="FQ35" s="344">
        <v>479</v>
      </c>
      <c r="FR35" s="344">
        <v>969</v>
      </c>
      <c r="FS35" s="344">
        <v>74</v>
      </c>
      <c r="FT35" s="344">
        <v>61</v>
      </c>
      <c r="FU35" s="344">
        <v>135</v>
      </c>
      <c r="FV35" s="344">
        <v>68</v>
      </c>
      <c r="FW35" s="344">
        <v>56</v>
      </c>
      <c r="FX35" s="344">
        <v>124</v>
      </c>
      <c r="FY35" s="344">
        <v>81</v>
      </c>
      <c r="FZ35" s="344">
        <v>63</v>
      </c>
      <c r="GA35" s="344">
        <v>144</v>
      </c>
      <c r="GB35" s="344">
        <v>223</v>
      </c>
      <c r="GC35" s="344">
        <v>180</v>
      </c>
      <c r="GD35" s="344">
        <v>403</v>
      </c>
      <c r="GE35" s="344">
        <v>0</v>
      </c>
      <c r="GF35" s="344">
        <v>0</v>
      </c>
      <c r="GG35" s="344">
        <v>0</v>
      </c>
      <c r="GH35" s="344">
        <v>0</v>
      </c>
      <c r="GI35" s="344">
        <v>0</v>
      </c>
      <c r="GJ35" s="344">
        <v>0</v>
      </c>
      <c r="GK35" s="344">
        <v>0</v>
      </c>
      <c r="GL35" s="344">
        <v>0</v>
      </c>
      <c r="GM35" s="344">
        <v>0</v>
      </c>
      <c r="GN35" s="344">
        <v>223</v>
      </c>
      <c r="GO35" s="344">
        <v>180</v>
      </c>
      <c r="GP35" s="344">
        <v>403</v>
      </c>
      <c r="GQ35" s="344">
        <v>5621</v>
      </c>
      <c r="GR35" s="344">
        <v>5466</v>
      </c>
      <c r="GS35" s="344">
        <v>11087</v>
      </c>
      <c r="GU35" s="380" t="s">
        <v>117</v>
      </c>
      <c r="GV35" s="382">
        <v>74</v>
      </c>
      <c r="GW35" s="382">
        <v>61</v>
      </c>
      <c r="GX35" s="382">
        <v>135</v>
      </c>
      <c r="GY35" s="382">
        <v>68</v>
      </c>
      <c r="GZ35" s="382">
        <v>56</v>
      </c>
      <c r="HA35" s="382">
        <v>124</v>
      </c>
      <c r="HB35" s="382">
        <v>81</v>
      </c>
      <c r="HC35" s="382">
        <v>63</v>
      </c>
      <c r="HD35" s="382">
        <v>144</v>
      </c>
      <c r="HE35" s="382">
        <v>223</v>
      </c>
      <c r="HF35" s="382">
        <v>180</v>
      </c>
      <c r="HG35" s="382">
        <v>403</v>
      </c>
    </row>
    <row r="36" spans="1:215" x14ac:dyDescent="0.5">
      <c r="A36" s="275"/>
      <c r="B36" s="275" t="s">
        <v>233</v>
      </c>
      <c r="C36" s="297">
        <v>2</v>
      </c>
      <c r="D36" s="298">
        <v>6</v>
      </c>
      <c r="E36" s="294">
        <v>8</v>
      </c>
      <c r="F36" s="299">
        <v>1</v>
      </c>
      <c r="G36" s="166">
        <v>329</v>
      </c>
      <c r="H36" s="166">
        <v>335</v>
      </c>
      <c r="I36" s="294">
        <v>664</v>
      </c>
      <c r="J36" s="166">
        <v>32</v>
      </c>
      <c r="K36" s="166">
        <v>380</v>
      </c>
      <c r="L36" s="166">
        <v>387</v>
      </c>
      <c r="M36" s="294">
        <v>767</v>
      </c>
      <c r="N36" s="166">
        <v>37</v>
      </c>
      <c r="O36" s="166">
        <v>366</v>
      </c>
      <c r="P36" s="166">
        <v>363</v>
      </c>
      <c r="Q36" s="294">
        <v>729</v>
      </c>
      <c r="R36" s="166">
        <v>36</v>
      </c>
      <c r="S36" s="294">
        <v>1077</v>
      </c>
      <c r="T36" s="294">
        <v>1091</v>
      </c>
      <c r="U36" s="294">
        <v>2168</v>
      </c>
      <c r="V36" s="294">
        <v>106</v>
      </c>
      <c r="W36" s="166">
        <v>317</v>
      </c>
      <c r="X36" s="166">
        <v>325</v>
      </c>
      <c r="Y36" s="294">
        <v>642</v>
      </c>
      <c r="Z36" s="166">
        <v>28</v>
      </c>
      <c r="AA36" s="166">
        <v>322</v>
      </c>
      <c r="AB36" s="166">
        <v>294</v>
      </c>
      <c r="AC36" s="294">
        <v>616</v>
      </c>
      <c r="AD36" s="166">
        <v>26</v>
      </c>
      <c r="AE36" s="166">
        <v>360</v>
      </c>
      <c r="AF36" s="166">
        <v>307</v>
      </c>
      <c r="AG36" s="294">
        <v>667</v>
      </c>
      <c r="AH36" s="166">
        <v>27</v>
      </c>
      <c r="AI36" s="166">
        <v>318</v>
      </c>
      <c r="AJ36" s="166">
        <v>298</v>
      </c>
      <c r="AK36" s="294">
        <v>616</v>
      </c>
      <c r="AL36" s="166">
        <v>26</v>
      </c>
      <c r="AM36" s="166">
        <v>310</v>
      </c>
      <c r="AN36" s="166">
        <v>298</v>
      </c>
      <c r="AO36" s="294">
        <v>608</v>
      </c>
      <c r="AP36" s="166">
        <v>25</v>
      </c>
      <c r="AQ36" s="166">
        <v>255</v>
      </c>
      <c r="AR36" s="166">
        <v>246</v>
      </c>
      <c r="AS36" s="294">
        <v>501</v>
      </c>
      <c r="AT36" s="166">
        <v>21</v>
      </c>
      <c r="AU36" s="294">
        <v>1882</v>
      </c>
      <c r="AV36" s="294">
        <v>1768</v>
      </c>
      <c r="AW36" s="294">
        <v>3650</v>
      </c>
      <c r="AX36" s="294">
        <v>153</v>
      </c>
      <c r="AY36" s="166">
        <v>972</v>
      </c>
      <c r="AZ36" s="166">
        <v>718</v>
      </c>
      <c r="BA36" s="294">
        <v>1690</v>
      </c>
      <c r="BB36" s="166">
        <v>69</v>
      </c>
      <c r="BC36" s="166">
        <v>999</v>
      </c>
      <c r="BD36" s="166">
        <v>658</v>
      </c>
      <c r="BE36" s="294">
        <v>1657</v>
      </c>
      <c r="BF36" s="166">
        <v>68</v>
      </c>
      <c r="BG36" s="166">
        <v>957</v>
      </c>
      <c r="BH36" s="166">
        <v>715</v>
      </c>
      <c r="BI36" s="294">
        <v>1672</v>
      </c>
      <c r="BJ36" s="166">
        <v>62</v>
      </c>
      <c r="BK36" s="294">
        <v>2928</v>
      </c>
      <c r="BL36" s="294">
        <v>2091</v>
      </c>
      <c r="BM36" s="294">
        <v>5019</v>
      </c>
      <c r="BN36" s="294">
        <v>199</v>
      </c>
      <c r="BO36" s="166">
        <v>580</v>
      </c>
      <c r="BP36" s="166">
        <v>579</v>
      </c>
      <c r="BQ36" s="294">
        <v>1159</v>
      </c>
      <c r="BR36" s="166">
        <v>59</v>
      </c>
      <c r="BS36" s="166">
        <v>518</v>
      </c>
      <c r="BT36" s="166">
        <v>542</v>
      </c>
      <c r="BU36" s="294">
        <v>1060</v>
      </c>
      <c r="BV36" s="166">
        <v>60</v>
      </c>
      <c r="BW36" s="166">
        <v>435</v>
      </c>
      <c r="BX36" s="166">
        <v>505</v>
      </c>
      <c r="BY36" s="294">
        <v>940</v>
      </c>
      <c r="BZ36" s="166">
        <v>62</v>
      </c>
      <c r="CA36" s="294">
        <v>1533</v>
      </c>
      <c r="CB36" s="294">
        <v>1626</v>
      </c>
      <c r="CC36" s="294">
        <v>3159</v>
      </c>
      <c r="CD36" s="294">
        <v>181</v>
      </c>
      <c r="CE36" s="166">
        <v>86</v>
      </c>
      <c r="CF36" s="166">
        <v>85</v>
      </c>
      <c r="CG36" s="166">
        <v>171</v>
      </c>
      <c r="CH36" s="166">
        <v>11</v>
      </c>
      <c r="CI36" s="166">
        <v>100</v>
      </c>
      <c r="CJ36" s="166">
        <v>117</v>
      </c>
      <c r="CK36" s="166">
        <v>217</v>
      </c>
      <c r="CL36" s="166">
        <v>13</v>
      </c>
      <c r="CM36" s="166">
        <v>87</v>
      </c>
      <c r="CN36" s="166">
        <v>91</v>
      </c>
      <c r="CO36" s="166">
        <v>178</v>
      </c>
      <c r="CP36" s="166">
        <v>14</v>
      </c>
      <c r="CQ36" s="294">
        <v>1806</v>
      </c>
      <c r="CR36" s="294">
        <v>1919</v>
      </c>
      <c r="CS36" s="294">
        <v>3725</v>
      </c>
      <c r="CT36" s="294">
        <v>219</v>
      </c>
      <c r="CU36" s="294">
        <v>7693</v>
      </c>
      <c r="CV36" s="294">
        <v>6869</v>
      </c>
      <c r="CW36" s="282">
        <v>14562</v>
      </c>
      <c r="CX36" s="294">
        <v>677</v>
      </c>
      <c r="DS36" s="318"/>
      <c r="DT36" s="318"/>
      <c r="DU36" s="340" t="s">
        <v>233</v>
      </c>
      <c r="DV36" s="350" t="s">
        <v>233</v>
      </c>
      <c r="DW36" s="341">
        <v>2</v>
      </c>
      <c r="DX36" s="342">
        <v>6</v>
      </c>
      <c r="DY36" s="334">
        <v>8</v>
      </c>
      <c r="DZ36" s="343">
        <v>329</v>
      </c>
      <c r="EA36" s="343">
        <v>335</v>
      </c>
      <c r="EB36" s="334">
        <v>664</v>
      </c>
      <c r="EC36" s="343">
        <v>380</v>
      </c>
      <c r="ED36" s="343">
        <v>387</v>
      </c>
      <c r="EE36" s="334">
        <v>767</v>
      </c>
      <c r="EF36" s="343">
        <v>366</v>
      </c>
      <c r="EG36" s="343">
        <v>363</v>
      </c>
      <c r="EH36" s="334">
        <v>729</v>
      </c>
      <c r="EI36" s="334">
        <v>1077</v>
      </c>
      <c r="EJ36" s="334">
        <v>1091</v>
      </c>
      <c r="EK36" s="334">
        <v>2168</v>
      </c>
      <c r="EL36" s="343">
        <v>317</v>
      </c>
      <c r="EM36" s="343">
        <v>325</v>
      </c>
      <c r="EN36" s="334">
        <v>642</v>
      </c>
      <c r="EO36" s="343">
        <v>322</v>
      </c>
      <c r="EP36" s="343">
        <v>294</v>
      </c>
      <c r="EQ36" s="334">
        <v>616</v>
      </c>
      <c r="ER36" s="343">
        <v>360</v>
      </c>
      <c r="ES36" s="343">
        <v>307</v>
      </c>
      <c r="ET36" s="334">
        <v>667</v>
      </c>
      <c r="EU36" s="343">
        <v>318</v>
      </c>
      <c r="EV36" s="343">
        <v>298</v>
      </c>
      <c r="EW36" s="334">
        <v>616</v>
      </c>
      <c r="EX36" s="343">
        <v>310</v>
      </c>
      <c r="EY36" s="343">
        <v>298</v>
      </c>
      <c r="EZ36" s="334">
        <v>608</v>
      </c>
      <c r="FA36" s="343">
        <v>255</v>
      </c>
      <c r="FB36" s="343">
        <v>246</v>
      </c>
      <c r="FC36" s="334">
        <v>501</v>
      </c>
      <c r="FD36" s="334">
        <v>1882</v>
      </c>
      <c r="FE36" s="334">
        <v>1768</v>
      </c>
      <c r="FF36" s="334">
        <v>3650</v>
      </c>
      <c r="FG36" s="343">
        <v>972</v>
      </c>
      <c r="FH36" s="343">
        <v>718</v>
      </c>
      <c r="FI36" s="334">
        <v>1690</v>
      </c>
      <c r="FJ36" s="343">
        <v>999</v>
      </c>
      <c r="FK36" s="343">
        <v>658</v>
      </c>
      <c r="FL36" s="334">
        <v>1657</v>
      </c>
      <c r="FM36" s="343">
        <v>957</v>
      </c>
      <c r="FN36" s="343">
        <v>715</v>
      </c>
      <c r="FO36" s="334">
        <v>1672</v>
      </c>
      <c r="FP36" s="334">
        <v>2928</v>
      </c>
      <c r="FQ36" s="334">
        <v>2091</v>
      </c>
      <c r="FR36" s="334">
        <v>5019</v>
      </c>
      <c r="FS36" s="343">
        <v>580</v>
      </c>
      <c r="FT36" s="343">
        <v>579</v>
      </c>
      <c r="FU36" s="334">
        <v>1159</v>
      </c>
      <c r="FV36" s="343">
        <v>518</v>
      </c>
      <c r="FW36" s="343">
        <v>542</v>
      </c>
      <c r="FX36" s="334">
        <v>1060</v>
      </c>
      <c r="FY36" s="343">
        <v>435</v>
      </c>
      <c r="FZ36" s="343">
        <v>505</v>
      </c>
      <c r="GA36" s="334">
        <v>940</v>
      </c>
      <c r="GB36" s="334">
        <v>1533</v>
      </c>
      <c r="GC36" s="334">
        <v>1626</v>
      </c>
      <c r="GD36" s="334">
        <v>3159</v>
      </c>
      <c r="GE36" s="343">
        <v>86</v>
      </c>
      <c r="GF36" s="343">
        <v>85</v>
      </c>
      <c r="GG36" s="343">
        <v>171</v>
      </c>
      <c r="GH36" s="343">
        <v>100</v>
      </c>
      <c r="GI36" s="343">
        <v>117</v>
      </c>
      <c r="GJ36" s="343">
        <v>217</v>
      </c>
      <c r="GK36" s="343">
        <v>87</v>
      </c>
      <c r="GL36" s="343">
        <v>91</v>
      </c>
      <c r="GM36" s="343">
        <v>178</v>
      </c>
      <c r="GN36" s="334">
        <v>1806</v>
      </c>
      <c r="GO36" s="334">
        <v>1919</v>
      </c>
      <c r="GP36" s="334">
        <v>3725</v>
      </c>
      <c r="GQ36" s="334">
        <v>7693</v>
      </c>
      <c r="GR36" s="334">
        <v>6869</v>
      </c>
      <c r="GS36" s="334">
        <v>14562</v>
      </c>
      <c r="GU36" s="383" t="s">
        <v>233</v>
      </c>
      <c r="GV36" s="384">
        <v>666</v>
      </c>
      <c r="GW36" s="384">
        <v>664</v>
      </c>
      <c r="GX36" s="385">
        <v>1330</v>
      </c>
      <c r="GY36" s="384">
        <v>618</v>
      </c>
      <c r="GZ36" s="384">
        <v>659</v>
      </c>
      <c r="HA36" s="385">
        <v>1277</v>
      </c>
      <c r="HB36" s="384">
        <v>522</v>
      </c>
      <c r="HC36" s="384">
        <v>596</v>
      </c>
      <c r="HD36" s="385">
        <v>1118</v>
      </c>
      <c r="HE36" s="385">
        <v>1806</v>
      </c>
      <c r="HF36" s="385">
        <v>1919</v>
      </c>
      <c r="HG36" s="385">
        <v>3725</v>
      </c>
    </row>
    <row r="37" spans="1:215" x14ac:dyDescent="0.5">
      <c r="A37" s="275"/>
      <c r="B37" s="297" t="s">
        <v>128</v>
      </c>
      <c r="C37" s="275">
        <v>0</v>
      </c>
      <c r="D37" s="298">
        <v>0</v>
      </c>
      <c r="E37" s="294">
        <v>0</v>
      </c>
      <c r="F37" s="299">
        <v>0</v>
      </c>
      <c r="G37" s="166">
        <v>242</v>
      </c>
      <c r="H37" s="166">
        <v>267</v>
      </c>
      <c r="I37" s="294">
        <v>509</v>
      </c>
      <c r="J37" s="166">
        <v>27</v>
      </c>
      <c r="K37" s="166">
        <v>308</v>
      </c>
      <c r="L37" s="166">
        <v>300</v>
      </c>
      <c r="M37" s="294">
        <v>608</v>
      </c>
      <c r="N37" s="166">
        <v>31</v>
      </c>
      <c r="O37" s="166">
        <v>299</v>
      </c>
      <c r="P37" s="166">
        <v>279</v>
      </c>
      <c r="Q37" s="294">
        <v>578</v>
      </c>
      <c r="R37" s="166">
        <v>30</v>
      </c>
      <c r="S37" s="294">
        <v>849</v>
      </c>
      <c r="T37" s="294">
        <v>846</v>
      </c>
      <c r="U37" s="294">
        <v>1695</v>
      </c>
      <c r="V37" s="294">
        <v>88</v>
      </c>
      <c r="W37" s="166">
        <v>229</v>
      </c>
      <c r="X37" s="166">
        <v>240</v>
      </c>
      <c r="Y37" s="294">
        <v>469</v>
      </c>
      <c r="Z37" s="166">
        <v>21</v>
      </c>
      <c r="AA37" s="166">
        <v>233</v>
      </c>
      <c r="AB37" s="166">
        <v>211</v>
      </c>
      <c r="AC37" s="294">
        <v>444</v>
      </c>
      <c r="AD37" s="166">
        <v>20</v>
      </c>
      <c r="AE37" s="166">
        <v>264</v>
      </c>
      <c r="AF37" s="166">
        <v>214</v>
      </c>
      <c r="AG37" s="294">
        <v>478</v>
      </c>
      <c r="AH37" s="166">
        <v>21</v>
      </c>
      <c r="AI37" s="166">
        <v>230</v>
      </c>
      <c r="AJ37" s="166">
        <v>206</v>
      </c>
      <c r="AK37" s="294">
        <v>436</v>
      </c>
      <c r="AL37" s="166">
        <v>20</v>
      </c>
      <c r="AM37" s="166">
        <v>235</v>
      </c>
      <c r="AN37" s="166">
        <v>224</v>
      </c>
      <c r="AO37" s="294">
        <v>459</v>
      </c>
      <c r="AP37" s="166">
        <v>19</v>
      </c>
      <c r="AQ37" s="166">
        <v>187</v>
      </c>
      <c r="AR37" s="166">
        <v>174</v>
      </c>
      <c r="AS37" s="294">
        <v>361</v>
      </c>
      <c r="AT37" s="166">
        <v>16</v>
      </c>
      <c r="AU37" s="294">
        <v>1378</v>
      </c>
      <c r="AV37" s="294">
        <v>1269</v>
      </c>
      <c r="AW37" s="294">
        <v>2647</v>
      </c>
      <c r="AX37" s="294">
        <v>117</v>
      </c>
      <c r="AY37" s="166">
        <v>731</v>
      </c>
      <c r="AZ37" s="166">
        <v>491</v>
      </c>
      <c r="BA37" s="294">
        <v>1222</v>
      </c>
      <c r="BB37" s="166">
        <v>50</v>
      </c>
      <c r="BC37" s="166">
        <v>619</v>
      </c>
      <c r="BD37" s="166">
        <v>448</v>
      </c>
      <c r="BE37" s="294">
        <v>1067</v>
      </c>
      <c r="BF37" s="166">
        <v>49</v>
      </c>
      <c r="BG37" s="166">
        <v>656</v>
      </c>
      <c r="BH37" s="166">
        <v>515</v>
      </c>
      <c r="BI37" s="294">
        <v>1171</v>
      </c>
      <c r="BJ37" s="166">
        <v>50</v>
      </c>
      <c r="BK37" s="294">
        <v>2006</v>
      </c>
      <c r="BL37" s="294">
        <v>1454</v>
      </c>
      <c r="BM37" s="294">
        <v>3460</v>
      </c>
      <c r="BN37" s="294">
        <v>149</v>
      </c>
      <c r="BO37" s="166">
        <v>302</v>
      </c>
      <c r="BP37" s="166">
        <v>327</v>
      </c>
      <c r="BQ37" s="294">
        <v>629</v>
      </c>
      <c r="BR37" s="166">
        <v>40</v>
      </c>
      <c r="BS37" s="166">
        <v>251</v>
      </c>
      <c r="BT37" s="166">
        <v>309</v>
      </c>
      <c r="BU37" s="294">
        <v>560</v>
      </c>
      <c r="BV37" s="166">
        <v>40</v>
      </c>
      <c r="BW37" s="166">
        <v>257</v>
      </c>
      <c r="BX37" s="166">
        <v>242</v>
      </c>
      <c r="BY37" s="294">
        <v>499</v>
      </c>
      <c r="BZ37" s="166">
        <v>42</v>
      </c>
      <c r="CA37" s="294">
        <v>810</v>
      </c>
      <c r="CB37" s="294">
        <v>878</v>
      </c>
      <c r="CC37" s="294">
        <v>1688</v>
      </c>
      <c r="CD37" s="294">
        <v>122</v>
      </c>
      <c r="CE37" s="166">
        <v>86</v>
      </c>
      <c r="CF37" s="166">
        <v>85</v>
      </c>
      <c r="CG37" s="166">
        <v>171</v>
      </c>
      <c r="CH37" s="166">
        <v>11</v>
      </c>
      <c r="CI37" s="166">
        <v>100</v>
      </c>
      <c r="CJ37" s="166">
        <v>117</v>
      </c>
      <c r="CK37" s="166">
        <v>217</v>
      </c>
      <c r="CL37" s="166">
        <v>13</v>
      </c>
      <c r="CM37" s="166">
        <v>87</v>
      </c>
      <c r="CN37" s="166">
        <v>91</v>
      </c>
      <c r="CO37" s="166">
        <v>178</v>
      </c>
      <c r="CP37" s="166">
        <v>14</v>
      </c>
      <c r="CQ37" s="294">
        <v>1083</v>
      </c>
      <c r="CR37" s="294">
        <v>1171</v>
      </c>
      <c r="CS37" s="294">
        <v>2254</v>
      </c>
      <c r="CT37" s="294">
        <v>160</v>
      </c>
      <c r="CU37" s="294">
        <v>5316</v>
      </c>
      <c r="CV37" s="294">
        <v>4740</v>
      </c>
      <c r="CW37" s="282">
        <v>10056</v>
      </c>
      <c r="CX37" s="294">
        <v>514</v>
      </c>
      <c r="DS37" s="318"/>
      <c r="DT37" s="318"/>
      <c r="DU37" s="345" t="s">
        <v>128</v>
      </c>
      <c r="DV37" s="352" t="s">
        <v>128</v>
      </c>
      <c r="DW37" s="346">
        <v>0</v>
      </c>
      <c r="DX37" s="347">
        <v>0</v>
      </c>
      <c r="DY37" s="335">
        <v>0</v>
      </c>
      <c r="DZ37" s="348">
        <v>242</v>
      </c>
      <c r="EA37" s="348">
        <v>267</v>
      </c>
      <c r="EB37" s="335">
        <v>509</v>
      </c>
      <c r="EC37" s="348">
        <v>308</v>
      </c>
      <c r="ED37" s="348">
        <v>300</v>
      </c>
      <c r="EE37" s="335">
        <v>608</v>
      </c>
      <c r="EF37" s="348">
        <v>299</v>
      </c>
      <c r="EG37" s="348">
        <v>279</v>
      </c>
      <c r="EH37" s="335">
        <v>578</v>
      </c>
      <c r="EI37" s="335">
        <v>849</v>
      </c>
      <c r="EJ37" s="335">
        <v>846</v>
      </c>
      <c r="EK37" s="335">
        <v>1695</v>
      </c>
      <c r="EL37" s="348">
        <v>229</v>
      </c>
      <c r="EM37" s="348">
        <v>240</v>
      </c>
      <c r="EN37" s="335">
        <v>469</v>
      </c>
      <c r="EO37" s="348">
        <v>233</v>
      </c>
      <c r="EP37" s="348">
        <v>211</v>
      </c>
      <c r="EQ37" s="335">
        <v>444</v>
      </c>
      <c r="ER37" s="348">
        <v>264</v>
      </c>
      <c r="ES37" s="348">
        <v>214</v>
      </c>
      <c r="ET37" s="335">
        <v>478</v>
      </c>
      <c r="EU37" s="348">
        <v>230</v>
      </c>
      <c r="EV37" s="348">
        <v>206</v>
      </c>
      <c r="EW37" s="335">
        <v>436</v>
      </c>
      <c r="EX37" s="348">
        <v>235</v>
      </c>
      <c r="EY37" s="348">
        <v>224</v>
      </c>
      <c r="EZ37" s="335">
        <v>459</v>
      </c>
      <c r="FA37" s="348">
        <v>187</v>
      </c>
      <c r="FB37" s="348">
        <v>174</v>
      </c>
      <c r="FC37" s="335">
        <v>361</v>
      </c>
      <c r="FD37" s="335">
        <v>1378</v>
      </c>
      <c r="FE37" s="335">
        <v>1269</v>
      </c>
      <c r="FF37" s="335">
        <v>2647</v>
      </c>
      <c r="FG37" s="348">
        <v>731</v>
      </c>
      <c r="FH37" s="348">
        <v>491</v>
      </c>
      <c r="FI37" s="335">
        <v>1222</v>
      </c>
      <c r="FJ37" s="348">
        <v>619</v>
      </c>
      <c r="FK37" s="348">
        <v>448</v>
      </c>
      <c r="FL37" s="335">
        <v>1067</v>
      </c>
      <c r="FM37" s="348">
        <v>656</v>
      </c>
      <c r="FN37" s="348">
        <v>515</v>
      </c>
      <c r="FO37" s="335">
        <v>1171</v>
      </c>
      <c r="FP37" s="335">
        <v>2006</v>
      </c>
      <c r="FQ37" s="335">
        <v>1454</v>
      </c>
      <c r="FR37" s="335">
        <v>3460</v>
      </c>
      <c r="FS37" s="348">
        <v>302</v>
      </c>
      <c r="FT37" s="348">
        <v>327</v>
      </c>
      <c r="FU37" s="335">
        <v>629</v>
      </c>
      <c r="FV37" s="348">
        <v>251</v>
      </c>
      <c r="FW37" s="348">
        <v>309</v>
      </c>
      <c r="FX37" s="335">
        <v>560</v>
      </c>
      <c r="FY37" s="348">
        <v>257</v>
      </c>
      <c r="FZ37" s="348">
        <v>242</v>
      </c>
      <c r="GA37" s="335">
        <v>499</v>
      </c>
      <c r="GB37" s="335">
        <v>810</v>
      </c>
      <c r="GC37" s="335">
        <v>878</v>
      </c>
      <c r="GD37" s="335">
        <v>1688</v>
      </c>
      <c r="GE37" s="348">
        <v>86</v>
      </c>
      <c r="GF37" s="348">
        <v>85</v>
      </c>
      <c r="GG37" s="348">
        <v>171</v>
      </c>
      <c r="GH37" s="348">
        <v>100</v>
      </c>
      <c r="GI37" s="348">
        <v>117</v>
      </c>
      <c r="GJ37" s="348">
        <v>217</v>
      </c>
      <c r="GK37" s="348">
        <v>87</v>
      </c>
      <c r="GL37" s="348">
        <v>91</v>
      </c>
      <c r="GM37" s="348">
        <v>178</v>
      </c>
      <c r="GN37" s="335">
        <v>1083</v>
      </c>
      <c r="GO37" s="335">
        <v>1171</v>
      </c>
      <c r="GP37" s="335">
        <v>2254</v>
      </c>
      <c r="GQ37" s="335">
        <v>5316</v>
      </c>
      <c r="GR37" s="335">
        <v>4740</v>
      </c>
      <c r="GS37" s="335">
        <v>10056</v>
      </c>
      <c r="GU37" s="386" t="s">
        <v>128</v>
      </c>
      <c r="GV37" s="387">
        <v>388</v>
      </c>
      <c r="GW37" s="387">
        <v>412</v>
      </c>
      <c r="GX37" s="388">
        <v>800</v>
      </c>
      <c r="GY37" s="387">
        <v>351</v>
      </c>
      <c r="GZ37" s="387">
        <v>426</v>
      </c>
      <c r="HA37" s="388">
        <v>777</v>
      </c>
      <c r="HB37" s="387">
        <v>344</v>
      </c>
      <c r="HC37" s="387">
        <v>333</v>
      </c>
      <c r="HD37" s="388">
        <v>677</v>
      </c>
      <c r="HE37" s="388">
        <v>1083</v>
      </c>
      <c r="HF37" s="388">
        <v>1171</v>
      </c>
      <c r="HG37" s="388">
        <v>2254</v>
      </c>
    </row>
    <row r="38" spans="1:215" x14ac:dyDescent="0.5">
      <c r="A38" s="275"/>
      <c r="B38" s="297" t="s">
        <v>182</v>
      </c>
      <c r="C38" s="275"/>
      <c r="D38" s="298"/>
      <c r="E38" s="294">
        <v>0</v>
      </c>
      <c r="F38" s="299"/>
      <c r="G38" s="166">
        <v>0</v>
      </c>
      <c r="H38" s="166">
        <v>0</v>
      </c>
      <c r="I38" s="294">
        <v>0</v>
      </c>
      <c r="J38" s="166"/>
      <c r="K38" s="166">
        <v>0</v>
      </c>
      <c r="L38" s="166">
        <v>0</v>
      </c>
      <c r="M38" s="294">
        <v>0</v>
      </c>
      <c r="N38" s="166"/>
      <c r="O38" s="166">
        <v>0</v>
      </c>
      <c r="P38" s="166">
        <v>0</v>
      </c>
      <c r="Q38" s="294">
        <v>0</v>
      </c>
      <c r="R38" s="166"/>
      <c r="S38" s="294">
        <v>0</v>
      </c>
      <c r="T38" s="294">
        <v>0</v>
      </c>
      <c r="U38" s="294">
        <v>0</v>
      </c>
      <c r="V38" s="294">
        <v>0</v>
      </c>
      <c r="W38" s="166">
        <v>0</v>
      </c>
      <c r="X38" s="166">
        <v>0</v>
      </c>
      <c r="Y38" s="294">
        <v>0</v>
      </c>
      <c r="Z38" s="166"/>
      <c r="AA38" s="166">
        <v>0</v>
      </c>
      <c r="AB38" s="166">
        <v>0</v>
      </c>
      <c r="AC38" s="294">
        <v>0</v>
      </c>
      <c r="AD38" s="166"/>
      <c r="AE38" s="166">
        <v>0</v>
      </c>
      <c r="AF38" s="166">
        <v>0</v>
      </c>
      <c r="AG38" s="294">
        <v>0</v>
      </c>
      <c r="AH38" s="166"/>
      <c r="AI38" s="166">
        <v>0</v>
      </c>
      <c r="AJ38" s="166">
        <v>0</v>
      </c>
      <c r="AK38" s="294">
        <v>0</v>
      </c>
      <c r="AL38" s="166"/>
      <c r="AM38" s="166">
        <v>0</v>
      </c>
      <c r="AN38" s="166">
        <v>0</v>
      </c>
      <c r="AO38" s="294">
        <v>0</v>
      </c>
      <c r="AP38" s="166"/>
      <c r="AQ38" s="166">
        <v>0</v>
      </c>
      <c r="AR38" s="166">
        <v>0</v>
      </c>
      <c r="AS38" s="294">
        <v>0</v>
      </c>
      <c r="AT38" s="166"/>
      <c r="AU38" s="294">
        <v>0</v>
      </c>
      <c r="AV38" s="294">
        <v>0</v>
      </c>
      <c r="AW38" s="294">
        <v>0</v>
      </c>
      <c r="AX38" s="294">
        <v>0</v>
      </c>
      <c r="AY38" s="166">
        <v>554</v>
      </c>
      <c r="AZ38" s="166">
        <v>376</v>
      </c>
      <c r="BA38" s="294">
        <v>930</v>
      </c>
      <c r="BB38" s="166">
        <v>39</v>
      </c>
      <c r="BC38" s="166">
        <v>478</v>
      </c>
      <c r="BD38" s="166">
        <v>366</v>
      </c>
      <c r="BE38" s="294">
        <v>844</v>
      </c>
      <c r="BF38" s="166">
        <v>40</v>
      </c>
      <c r="BG38" s="166">
        <v>504</v>
      </c>
      <c r="BH38" s="166">
        <v>393</v>
      </c>
      <c r="BI38" s="294">
        <v>897</v>
      </c>
      <c r="BJ38" s="166">
        <v>40</v>
      </c>
      <c r="BK38" s="294">
        <v>1536</v>
      </c>
      <c r="BL38" s="294">
        <v>1135</v>
      </c>
      <c r="BM38" s="294">
        <v>2671</v>
      </c>
      <c r="BN38" s="294">
        <v>119</v>
      </c>
      <c r="BO38" s="166">
        <v>277</v>
      </c>
      <c r="BP38" s="166">
        <v>295</v>
      </c>
      <c r="BQ38" s="294">
        <v>572</v>
      </c>
      <c r="BR38" s="166">
        <v>36</v>
      </c>
      <c r="BS38" s="166">
        <v>229</v>
      </c>
      <c r="BT38" s="166">
        <v>281</v>
      </c>
      <c r="BU38" s="294">
        <v>510</v>
      </c>
      <c r="BV38" s="166">
        <v>37</v>
      </c>
      <c r="BW38" s="166">
        <v>239</v>
      </c>
      <c r="BX38" s="166">
        <v>222</v>
      </c>
      <c r="BY38" s="294">
        <v>461</v>
      </c>
      <c r="BZ38" s="166">
        <v>37</v>
      </c>
      <c r="CA38" s="294">
        <v>745</v>
      </c>
      <c r="CB38" s="294">
        <v>798</v>
      </c>
      <c r="CC38" s="294">
        <v>1543</v>
      </c>
      <c r="CD38" s="294">
        <v>110</v>
      </c>
      <c r="CE38" s="166">
        <v>86</v>
      </c>
      <c r="CF38" s="166">
        <v>85</v>
      </c>
      <c r="CG38" s="166">
        <v>171</v>
      </c>
      <c r="CH38" s="166">
        <v>11</v>
      </c>
      <c r="CI38" s="166">
        <v>100</v>
      </c>
      <c r="CJ38" s="166">
        <v>117</v>
      </c>
      <c r="CK38" s="166">
        <v>217</v>
      </c>
      <c r="CL38" s="166">
        <v>13</v>
      </c>
      <c r="CM38" s="166">
        <v>87</v>
      </c>
      <c r="CN38" s="166">
        <v>91</v>
      </c>
      <c r="CO38" s="166">
        <v>178</v>
      </c>
      <c r="CP38" s="166">
        <v>14</v>
      </c>
      <c r="CQ38" s="294">
        <v>1018</v>
      </c>
      <c r="CR38" s="294">
        <v>1091</v>
      </c>
      <c r="CS38" s="294">
        <v>2109</v>
      </c>
      <c r="CT38" s="294">
        <v>148</v>
      </c>
      <c r="CU38" s="294">
        <v>2554</v>
      </c>
      <c r="CV38" s="294">
        <v>2226</v>
      </c>
      <c r="CW38" s="282">
        <v>4780</v>
      </c>
      <c r="CX38" s="294">
        <v>267</v>
      </c>
      <c r="DS38" s="318"/>
      <c r="DT38" s="318"/>
      <c r="DU38" s="320" t="s">
        <v>182</v>
      </c>
      <c r="DV38" s="313" t="s">
        <v>182</v>
      </c>
      <c r="DW38" s="318"/>
      <c r="DX38" s="321"/>
      <c r="DY38" s="314">
        <v>0</v>
      </c>
      <c r="DZ38" s="322">
        <v>0</v>
      </c>
      <c r="EA38" s="322">
        <v>0</v>
      </c>
      <c r="EB38" s="314">
        <v>0</v>
      </c>
      <c r="EC38" s="322">
        <v>0</v>
      </c>
      <c r="ED38" s="322">
        <v>0</v>
      </c>
      <c r="EE38" s="314">
        <v>0</v>
      </c>
      <c r="EF38" s="322">
        <v>0</v>
      </c>
      <c r="EG38" s="322">
        <v>0</v>
      </c>
      <c r="EH38" s="314">
        <v>0</v>
      </c>
      <c r="EI38" s="314">
        <v>0</v>
      </c>
      <c r="EJ38" s="314">
        <v>0</v>
      </c>
      <c r="EK38" s="314">
        <v>0</v>
      </c>
      <c r="EL38" s="322">
        <v>0</v>
      </c>
      <c r="EM38" s="322">
        <v>0</v>
      </c>
      <c r="EN38" s="314">
        <v>0</v>
      </c>
      <c r="EO38" s="322">
        <v>0</v>
      </c>
      <c r="EP38" s="322">
        <v>0</v>
      </c>
      <c r="EQ38" s="314">
        <v>0</v>
      </c>
      <c r="ER38" s="322">
        <v>0</v>
      </c>
      <c r="ES38" s="322">
        <v>0</v>
      </c>
      <c r="ET38" s="314">
        <v>0</v>
      </c>
      <c r="EU38" s="322">
        <v>0</v>
      </c>
      <c r="EV38" s="322">
        <v>0</v>
      </c>
      <c r="EW38" s="314">
        <v>0</v>
      </c>
      <c r="EX38" s="322">
        <v>0</v>
      </c>
      <c r="EY38" s="322">
        <v>0</v>
      </c>
      <c r="EZ38" s="314">
        <v>0</v>
      </c>
      <c r="FA38" s="322">
        <v>0</v>
      </c>
      <c r="FB38" s="322">
        <v>0</v>
      </c>
      <c r="FC38" s="314">
        <v>0</v>
      </c>
      <c r="FD38" s="314">
        <v>0</v>
      </c>
      <c r="FE38" s="314">
        <v>0</v>
      </c>
      <c r="FF38" s="314">
        <v>0</v>
      </c>
      <c r="FG38" s="322">
        <v>554</v>
      </c>
      <c r="FH38" s="322">
        <v>376</v>
      </c>
      <c r="FI38" s="314">
        <v>930</v>
      </c>
      <c r="FJ38" s="322">
        <v>478</v>
      </c>
      <c r="FK38" s="322">
        <v>366</v>
      </c>
      <c r="FL38" s="314">
        <v>844</v>
      </c>
      <c r="FM38" s="322">
        <v>504</v>
      </c>
      <c r="FN38" s="322">
        <v>393</v>
      </c>
      <c r="FO38" s="314">
        <v>897</v>
      </c>
      <c r="FP38" s="314">
        <v>1536</v>
      </c>
      <c r="FQ38" s="314">
        <v>1135</v>
      </c>
      <c r="FR38" s="314">
        <v>2671</v>
      </c>
      <c r="FS38" s="322">
        <v>277</v>
      </c>
      <c r="FT38" s="322">
        <v>295</v>
      </c>
      <c r="FU38" s="314">
        <v>572</v>
      </c>
      <c r="FV38" s="322">
        <v>229</v>
      </c>
      <c r="FW38" s="322">
        <v>281</v>
      </c>
      <c r="FX38" s="314">
        <v>510</v>
      </c>
      <c r="FY38" s="322">
        <v>239</v>
      </c>
      <c r="FZ38" s="322">
        <v>222</v>
      </c>
      <c r="GA38" s="314">
        <v>461</v>
      </c>
      <c r="GB38" s="314">
        <v>745</v>
      </c>
      <c r="GC38" s="314">
        <v>798</v>
      </c>
      <c r="GD38" s="314">
        <v>1543</v>
      </c>
      <c r="GE38" s="322">
        <v>86</v>
      </c>
      <c r="GF38" s="322">
        <v>85</v>
      </c>
      <c r="GG38" s="322">
        <v>171</v>
      </c>
      <c r="GH38" s="322">
        <v>100</v>
      </c>
      <c r="GI38" s="322">
        <v>117</v>
      </c>
      <c r="GJ38" s="322">
        <v>217</v>
      </c>
      <c r="GK38" s="322">
        <v>87</v>
      </c>
      <c r="GL38" s="322">
        <v>91</v>
      </c>
      <c r="GM38" s="322">
        <v>178</v>
      </c>
      <c r="GN38" s="314">
        <v>1018</v>
      </c>
      <c r="GO38" s="314">
        <v>1091</v>
      </c>
      <c r="GP38" s="314">
        <v>2109</v>
      </c>
      <c r="GQ38" s="314">
        <v>2554</v>
      </c>
      <c r="GR38" s="314">
        <v>2226</v>
      </c>
      <c r="GS38" s="314">
        <v>4780</v>
      </c>
      <c r="GU38" s="297" t="s">
        <v>182</v>
      </c>
      <c r="GV38" s="389">
        <v>363</v>
      </c>
      <c r="GW38" s="389">
        <v>380</v>
      </c>
      <c r="GX38" s="371">
        <v>743</v>
      </c>
      <c r="GY38" s="389">
        <v>329</v>
      </c>
      <c r="GZ38" s="389">
        <v>398</v>
      </c>
      <c r="HA38" s="371">
        <v>727</v>
      </c>
      <c r="HB38" s="389">
        <v>326</v>
      </c>
      <c r="HC38" s="389">
        <v>313</v>
      </c>
      <c r="HD38" s="371">
        <v>639</v>
      </c>
      <c r="HE38" s="371">
        <v>1018</v>
      </c>
      <c r="HF38" s="371">
        <v>1091</v>
      </c>
      <c r="HG38" s="371">
        <v>2109</v>
      </c>
    </row>
    <row r="39" spans="1:215" x14ac:dyDescent="0.5">
      <c r="A39" s="300"/>
      <c r="B39" s="301" t="s">
        <v>183</v>
      </c>
      <c r="C39" s="300"/>
      <c r="D39" s="302"/>
      <c r="E39" s="295">
        <v>0</v>
      </c>
      <c r="F39" s="303"/>
      <c r="G39" s="304">
        <v>80</v>
      </c>
      <c r="H39" s="304">
        <v>106</v>
      </c>
      <c r="I39" s="295">
        <v>186</v>
      </c>
      <c r="J39" s="304">
        <v>10</v>
      </c>
      <c r="K39" s="304">
        <v>109</v>
      </c>
      <c r="L39" s="304">
        <v>106</v>
      </c>
      <c r="M39" s="295">
        <v>215</v>
      </c>
      <c r="N39" s="304">
        <v>11</v>
      </c>
      <c r="O39" s="304">
        <v>145</v>
      </c>
      <c r="P39" s="304">
        <v>127</v>
      </c>
      <c r="Q39" s="295">
        <v>272</v>
      </c>
      <c r="R39" s="304">
        <v>13</v>
      </c>
      <c r="S39" s="295">
        <v>334</v>
      </c>
      <c r="T39" s="295">
        <v>339</v>
      </c>
      <c r="U39" s="295">
        <v>673</v>
      </c>
      <c r="V39" s="295">
        <v>34</v>
      </c>
      <c r="W39" s="304">
        <v>116</v>
      </c>
      <c r="X39" s="304">
        <v>119</v>
      </c>
      <c r="Y39" s="295">
        <v>235</v>
      </c>
      <c r="Z39" s="304">
        <v>11</v>
      </c>
      <c r="AA39" s="304">
        <v>121</v>
      </c>
      <c r="AB39" s="304">
        <v>108</v>
      </c>
      <c r="AC39" s="295">
        <v>229</v>
      </c>
      <c r="AD39" s="304">
        <v>10</v>
      </c>
      <c r="AE39" s="304">
        <v>124</v>
      </c>
      <c r="AF39" s="304">
        <v>122</v>
      </c>
      <c r="AG39" s="295">
        <v>246</v>
      </c>
      <c r="AH39" s="304">
        <v>10</v>
      </c>
      <c r="AI39" s="304">
        <v>109</v>
      </c>
      <c r="AJ39" s="304">
        <v>116</v>
      </c>
      <c r="AK39" s="295">
        <v>225</v>
      </c>
      <c r="AL39" s="304">
        <v>11</v>
      </c>
      <c r="AM39" s="304">
        <v>124</v>
      </c>
      <c r="AN39" s="304">
        <v>125</v>
      </c>
      <c r="AO39" s="295">
        <v>249</v>
      </c>
      <c r="AP39" s="304">
        <v>10</v>
      </c>
      <c r="AQ39" s="304">
        <v>123</v>
      </c>
      <c r="AR39" s="304">
        <v>109</v>
      </c>
      <c r="AS39" s="295">
        <v>232</v>
      </c>
      <c r="AT39" s="304">
        <v>10</v>
      </c>
      <c r="AU39" s="295">
        <v>717</v>
      </c>
      <c r="AV39" s="295">
        <v>699</v>
      </c>
      <c r="AW39" s="295">
        <v>1416</v>
      </c>
      <c r="AX39" s="295">
        <v>62</v>
      </c>
      <c r="AY39" s="304">
        <v>177</v>
      </c>
      <c r="AZ39" s="304">
        <v>115</v>
      </c>
      <c r="BA39" s="295">
        <v>292</v>
      </c>
      <c r="BB39" s="304">
        <v>11</v>
      </c>
      <c r="BC39" s="304">
        <v>141</v>
      </c>
      <c r="BD39" s="304">
        <v>82</v>
      </c>
      <c r="BE39" s="295">
        <v>223</v>
      </c>
      <c r="BF39" s="304">
        <v>9</v>
      </c>
      <c r="BG39" s="304">
        <v>152</v>
      </c>
      <c r="BH39" s="304">
        <v>122</v>
      </c>
      <c r="BI39" s="295">
        <v>274</v>
      </c>
      <c r="BJ39" s="304">
        <v>10</v>
      </c>
      <c r="BK39" s="295">
        <v>470</v>
      </c>
      <c r="BL39" s="295">
        <v>319</v>
      </c>
      <c r="BM39" s="295">
        <v>789</v>
      </c>
      <c r="BN39" s="295">
        <v>30</v>
      </c>
      <c r="BO39" s="304">
        <v>25</v>
      </c>
      <c r="BP39" s="304">
        <v>32</v>
      </c>
      <c r="BQ39" s="295">
        <v>57</v>
      </c>
      <c r="BR39" s="304">
        <v>4</v>
      </c>
      <c r="BS39" s="304">
        <v>22</v>
      </c>
      <c r="BT39" s="304">
        <v>28</v>
      </c>
      <c r="BU39" s="295">
        <v>50</v>
      </c>
      <c r="BV39" s="304">
        <v>3</v>
      </c>
      <c r="BW39" s="304">
        <v>18</v>
      </c>
      <c r="BX39" s="304">
        <v>20</v>
      </c>
      <c r="BY39" s="295">
        <v>38</v>
      </c>
      <c r="BZ39" s="304">
        <v>5</v>
      </c>
      <c r="CA39" s="295">
        <v>65</v>
      </c>
      <c r="CB39" s="295">
        <v>80</v>
      </c>
      <c r="CC39" s="295">
        <v>145</v>
      </c>
      <c r="CD39" s="295">
        <v>12</v>
      </c>
      <c r="CE39" s="304">
        <v>0</v>
      </c>
      <c r="CF39" s="304">
        <v>0</v>
      </c>
      <c r="CG39" s="304">
        <v>0</v>
      </c>
      <c r="CH39" s="304"/>
      <c r="CI39" s="304">
        <v>0</v>
      </c>
      <c r="CJ39" s="304">
        <v>0</v>
      </c>
      <c r="CK39" s="304">
        <v>0</v>
      </c>
      <c r="CL39" s="304"/>
      <c r="CM39" s="304">
        <v>0</v>
      </c>
      <c r="CN39" s="304">
        <v>0</v>
      </c>
      <c r="CO39" s="304">
        <v>0</v>
      </c>
      <c r="CP39" s="304">
        <v>0</v>
      </c>
      <c r="CQ39" s="295">
        <v>65</v>
      </c>
      <c r="CR39" s="295">
        <v>80</v>
      </c>
      <c r="CS39" s="295">
        <v>145</v>
      </c>
      <c r="CT39" s="295">
        <v>12</v>
      </c>
      <c r="CU39" s="295">
        <v>1586</v>
      </c>
      <c r="CV39" s="295">
        <v>1437</v>
      </c>
      <c r="CW39" s="282">
        <v>3023</v>
      </c>
      <c r="CX39" s="295">
        <v>138</v>
      </c>
      <c r="DS39" s="318"/>
      <c r="DT39" s="318"/>
      <c r="DU39" s="320" t="s">
        <v>183</v>
      </c>
      <c r="DV39" s="313" t="s">
        <v>183</v>
      </c>
      <c r="DW39" s="318"/>
      <c r="DX39" s="321"/>
      <c r="DY39" s="314">
        <v>0</v>
      </c>
      <c r="DZ39" s="322">
        <v>80</v>
      </c>
      <c r="EA39" s="322">
        <v>106</v>
      </c>
      <c r="EB39" s="314">
        <v>186</v>
      </c>
      <c r="EC39" s="322">
        <v>109</v>
      </c>
      <c r="ED39" s="322">
        <v>106</v>
      </c>
      <c r="EE39" s="314">
        <v>215</v>
      </c>
      <c r="EF39" s="322">
        <v>145</v>
      </c>
      <c r="EG39" s="322">
        <v>127</v>
      </c>
      <c r="EH39" s="314">
        <v>272</v>
      </c>
      <c r="EI39" s="314">
        <v>334</v>
      </c>
      <c r="EJ39" s="314">
        <v>339</v>
      </c>
      <c r="EK39" s="314">
        <v>673</v>
      </c>
      <c r="EL39" s="322">
        <v>116</v>
      </c>
      <c r="EM39" s="322">
        <v>119</v>
      </c>
      <c r="EN39" s="314">
        <v>235</v>
      </c>
      <c r="EO39" s="322">
        <v>121</v>
      </c>
      <c r="EP39" s="322">
        <v>108</v>
      </c>
      <c r="EQ39" s="314">
        <v>229</v>
      </c>
      <c r="ER39" s="322">
        <v>124</v>
      </c>
      <c r="ES39" s="322">
        <v>122</v>
      </c>
      <c r="ET39" s="314">
        <v>246</v>
      </c>
      <c r="EU39" s="322">
        <v>109</v>
      </c>
      <c r="EV39" s="322">
        <v>116</v>
      </c>
      <c r="EW39" s="314">
        <v>225</v>
      </c>
      <c r="EX39" s="322">
        <v>124</v>
      </c>
      <c r="EY39" s="322">
        <v>125</v>
      </c>
      <c r="EZ39" s="314">
        <v>249</v>
      </c>
      <c r="FA39" s="322">
        <v>123</v>
      </c>
      <c r="FB39" s="322">
        <v>109</v>
      </c>
      <c r="FC39" s="314">
        <v>232</v>
      </c>
      <c r="FD39" s="314">
        <v>717</v>
      </c>
      <c r="FE39" s="314">
        <v>699</v>
      </c>
      <c r="FF39" s="314">
        <v>1416</v>
      </c>
      <c r="FG39" s="322">
        <v>177</v>
      </c>
      <c r="FH39" s="322">
        <v>115</v>
      </c>
      <c r="FI39" s="314">
        <v>292</v>
      </c>
      <c r="FJ39" s="322">
        <v>141</v>
      </c>
      <c r="FK39" s="322">
        <v>82</v>
      </c>
      <c r="FL39" s="314">
        <v>223</v>
      </c>
      <c r="FM39" s="322">
        <v>152</v>
      </c>
      <c r="FN39" s="322">
        <v>122</v>
      </c>
      <c r="FO39" s="314">
        <v>274</v>
      </c>
      <c r="FP39" s="314">
        <v>470</v>
      </c>
      <c r="FQ39" s="314">
        <v>319</v>
      </c>
      <c r="FR39" s="314">
        <v>789</v>
      </c>
      <c r="FS39" s="322">
        <v>25</v>
      </c>
      <c r="FT39" s="322">
        <v>32</v>
      </c>
      <c r="FU39" s="314">
        <v>57</v>
      </c>
      <c r="FV39" s="322">
        <v>22</v>
      </c>
      <c r="FW39" s="322">
        <v>28</v>
      </c>
      <c r="FX39" s="314">
        <v>50</v>
      </c>
      <c r="FY39" s="322">
        <v>18</v>
      </c>
      <c r="FZ39" s="322">
        <v>20</v>
      </c>
      <c r="GA39" s="314">
        <v>38</v>
      </c>
      <c r="GB39" s="314">
        <v>65</v>
      </c>
      <c r="GC39" s="314">
        <v>80</v>
      </c>
      <c r="GD39" s="314">
        <v>145</v>
      </c>
      <c r="GE39" s="322">
        <v>0</v>
      </c>
      <c r="GF39" s="322">
        <v>0</v>
      </c>
      <c r="GG39" s="322">
        <v>0</v>
      </c>
      <c r="GH39" s="322">
        <v>0</v>
      </c>
      <c r="GI39" s="322">
        <v>0</v>
      </c>
      <c r="GJ39" s="322">
        <v>0</v>
      </c>
      <c r="GK39" s="322">
        <v>0</v>
      </c>
      <c r="GL39" s="322">
        <v>0</v>
      </c>
      <c r="GM39" s="322">
        <v>0</v>
      </c>
      <c r="GN39" s="314">
        <v>65</v>
      </c>
      <c r="GO39" s="314">
        <v>80</v>
      </c>
      <c r="GP39" s="314">
        <v>145</v>
      </c>
      <c r="GQ39" s="314">
        <v>1586</v>
      </c>
      <c r="GR39" s="314">
        <v>1437</v>
      </c>
      <c r="GS39" s="314">
        <v>3023</v>
      </c>
      <c r="GU39" s="297" t="s">
        <v>183</v>
      </c>
      <c r="GV39" s="389">
        <v>25</v>
      </c>
      <c r="GW39" s="389">
        <v>32</v>
      </c>
      <c r="GX39" s="371">
        <v>57</v>
      </c>
      <c r="GY39" s="389">
        <v>22</v>
      </c>
      <c r="GZ39" s="389">
        <v>28</v>
      </c>
      <c r="HA39" s="371">
        <v>50</v>
      </c>
      <c r="HB39" s="389">
        <v>18</v>
      </c>
      <c r="HC39" s="389">
        <v>20</v>
      </c>
      <c r="HD39" s="371">
        <v>38</v>
      </c>
      <c r="HE39" s="371">
        <v>65</v>
      </c>
      <c r="HF39" s="371">
        <v>80</v>
      </c>
      <c r="HG39" s="371">
        <v>145</v>
      </c>
    </row>
    <row r="40" spans="1:215" x14ac:dyDescent="0.5">
      <c r="A40" s="275"/>
      <c r="B40" s="275" t="s">
        <v>279</v>
      </c>
      <c r="C40" s="275"/>
      <c r="D40" s="275"/>
      <c r="E40" s="294">
        <v>0</v>
      </c>
      <c r="F40" s="275"/>
      <c r="G40" s="275">
        <v>106</v>
      </c>
      <c r="H40" s="275">
        <v>94</v>
      </c>
      <c r="I40" s="294">
        <v>200</v>
      </c>
      <c r="J40" s="275">
        <v>12</v>
      </c>
      <c r="K40" s="275">
        <v>102</v>
      </c>
      <c r="L40" s="275">
        <v>109</v>
      </c>
      <c r="M40" s="294">
        <v>211</v>
      </c>
      <c r="N40" s="275">
        <v>12</v>
      </c>
      <c r="O40" s="275">
        <v>80</v>
      </c>
      <c r="P40" s="275">
        <v>85</v>
      </c>
      <c r="Q40" s="294">
        <v>165</v>
      </c>
      <c r="R40" s="275">
        <v>9</v>
      </c>
      <c r="S40" s="294">
        <v>288</v>
      </c>
      <c r="T40" s="294">
        <v>288</v>
      </c>
      <c r="U40" s="294">
        <v>576</v>
      </c>
      <c r="V40" s="294">
        <v>33</v>
      </c>
      <c r="W40" s="166">
        <v>84</v>
      </c>
      <c r="X40" s="275">
        <v>92</v>
      </c>
      <c r="Y40" s="294">
        <v>176</v>
      </c>
      <c r="Z40" s="275">
        <v>8</v>
      </c>
      <c r="AA40" s="166">
        <v>77</v>
      </c>
      <c r="AB40" s="275">
        <v>70</v>
      </c>
      <c r="AC40" s="294">
        <v>147</v>
      </c>
      <c r="AD40" s="275">
        <v>8</v>
      </c>
      <c r="AE40" s="166">
        <v>102</v>
      </c>
      <c r="AF40" s="275">
        <v>72</v>
      </c>
      <c r="AG40" s="294">
        <v>174</v>
      </c>
      <c r="AH40" s="275">
        <v>8</v>
      </c>
      <c r="AI40" s="275">
        <v>106</v>
      </c>
      <c r="AJ40" s="275">
        <v>63</v>
      </c>
      <c r="AK40" s="294">
        <v>169</v>
      </c>
      <c r="AL40" s="275">
        <v>7</v>
      </c>
      <c r="AM40" s="275">
        <v>84</v>
      </c>
      <c r="AN40" s="275">
        <v>82</v>
      </c>
      <c r="AO40" s="294">
        <v>166</v>
      </c>
      <c r="AP40" s="275">
        <v>7</v>
      </c>
      <c r="AQ40" s="275">
        <v>48</v>
      </c>
      <c r="AR40" s="275">
        <v>47</v>
      </c>
      <c r="AS40" s="294">
        <v>95</v>
      </c>
      <c r="AT40" s="275">
        <v>4</v>
      </c>
      <c r="AU40" s="294">
        <v>501</v>
      </c>
      <c r="AV40" s="294">
        <v>426</v>
      </c>
      <c r="AW40" s="294">
        <v>927</v>
      </c>
      <c r="AX40" s="294">
        <v>42</v>
      </c>
      <c r="AY40" s="166">
        <v>0</v>
      </c>
      <c r="AZ40" s="275">
        <v>0</v>
      </c>
      <c r="BA40" s="294">
        <v>0</v>
      </c>
      <c r="BB40" s="275"/>
      <c r="BC40" s="166">
        <v>0</v>
      </c>
      <c r="BD40" s="275">
        <v>0</v>
      </c>
      <c r="BE40" s="294">
        <v>0</v>
      </c>
      <c r="BF40" s="275"/>
      <c r="BG40" s="166">
        <v>0</v>
      </c>
      <c r="BH40" s="275">
        <v>0</v>
      </c>
      <c r="BI40" s="294">
        <v>0</v>
      </c>
      <c r="BJ40" s="275"/>
      <c r="BK40" s="294">
        <v>0</v>
      </c>
      <c r="BL40" s="294">
        <v>0</v>
      </c>
      <c r="BM40" s="294">
        <v>0</v>
      </c>
      <c r="BN40" s="294">
        <v>0</v>
      </c>
      <c r="BO40" s="166">
        <v>0</v>
      </c>
      <c r="BP40" s="166">
        <v>0</v>
      </c>
      <c r="BQ40" s="294">
        <v>0</v>
      </c>
      <c r="BR40" s="166"/>
      <c r="BS40" s="166">
        <v>0</v>
      </c>
      <c r="BT40" s="275">
        <v>0</v>
      </c>
      <c r="BU40" s="294">
        <v>0</v>
      </c>
      <c r="BV40" s="166"/>
      <c r="BW40" s="166">
        <v>0</v>
      </c>
      <c r="BX40" s="275">
        <v>0</v>
      </c>
      <c r="BY40" s="294">
        <v>0</v>
      </c>
      <c r="BZ40" s="166"/>
      <c r="CA40" s="295">
        <v>0</v>
      </c>
      <c r="CB40" s="295">
        <v>0</v>
      </c>
      <c r="CC40" s="295">
        <v>0</v>
      </c>
      <c r="CD40" s="295">
        <v>0</v>
      </c>
      <c r="CE40" s="275">
        <v>0</v>
      </c>
      <c r="CF40" s="275">
        <v>0</v>
      </c>
      <c r="CG40" s="275">
        <v>0</v>
      </c>
      <c r="CH40" s="275"/>
      <c r="CI40" s="275">
        <v>0</v>
      </c>
      <c r="CJ40" s="275">
        <v>0</v>
      </c>
      <c r="CK40" s="275">
        <v>0</v>
      </c>
      <c r="CL40" s="275"/>
      <c r="CM40" s="275">
        <v>0</v>
      </c>
      <c r="CN40" s="275">
        <v>0</v>
      </c>
      <c r="CO40" s="275">
        <v>0</v>
      </c>
      <c r="CP40" s="275">
        <v>0</v>
      </c>
      <c r="CQ40" s="295">
        <v>0</v>
      </c>
      <c r="CR40" s="295">
        <v>0</v>
      </c>
      <c r="CS40" s="295">
        <v>0</v>
      </c>
      <c r="CT40" s="295">
        <v>0</v>
      </c>
      <c r="CU40" s="295">
        <v>789</v>
      </c>
      <c r="CV40" s="295">
        <v>714</v>
      </c>
      <c r="CW40" s="282">
        <v>1503</v>
      </c>
      <c r="CX40" s="295">
        <v>75</v>
      </c>
      <c r="DS40" s="318"/>
      <c r="DT40" s="318"/>
      <c r="DU40" s="318" t="s">
        <v>279</v>
      </c>
      <c r="DV40" s="155" t="s">
        <v>279</v>
      </c>
      <c r="DW40" s="318"/>
      <c r="DX40" s="318"/>
      <c r="DY40" s="314">
        <v>0</v>
      </c>
      <c r="DZ40" s="318">
        <v>106</v>
      </c>
      <c r="EA40" s="318">
        <v>94</v>
      </c>
      <c r="EB40" s="314">
        <v>200</v>
      </c>
      <c r="EC40" s="318">
        <v>102</v>
      </c>
      <c r="ED40" s="318">
        <v>109</v>
      </c>
      <c r="EE40" s="314">
        <v>211</v>
      </c>
      <c r="EF40" s="318">
        <v>80</v>
      </c>
      <c r="EG40" s="318">
        <v>85</v>
      </c>
      <c r="EH40" s="314">
        <v>165</v>
      </c>
      <c r="EI40" s="314">
        <v>288</v>
      </c>
      <c r="EJ40" s="314">
        <v>288</v>
      </c>
      <c r="EK40" s="314">
        <v>576</v>
      </c>
      <c r="EL40" s="322">
        <v>84</v>
      </c>
      <c r="EM40" s="318">
        <v>92</v>
      </c>
      <c r="EN40" s="314">
        <v>176</v>
      </c>
      <c r="EO40" s="322">
        <v>77</v>
      </c>
      <c r="EP40" s="318">
        <v>70</v>
      </c>
      <c r="EQ40" s="314">
        <v>147</v>
      </c>
      <c r="ER40" s="322">
        <v>102</v>
      </c>
      <c r="ES40" s="318">
        <v>72</v>
      </c>
      <c r="ET40" s="314">
        <v>174</v>
      </c>
      <c r="EU40" s="318">
        <v>106</v>
      </c>
      <c r="EV40" s="318">
        <v>63</v>
      </c>
      <c r="EW40" s="314">
        <v>169</v>
      </c>
      <c r="EX40" s="318">
        <v>84</v>
      </c>
      <c r="EY40" s="318">
        <v>82</v>
      </c>
      <c r="EZ40" s="314">
        <v>166</v>
      </c>
      <c r="FA40" s="318">
        <v>48</v>
      </c>
      <c r="FB40" s="318">
        <v>47</v>
      </c>
      <c r="FC40" s="314">
        <v>95</v>
      </c>
      <c r="FD40" s="314">
        <v>501</v>
      </c>
      <c r="FE40" s="314">
        <v>426</v>
      </c>
      <c r="FF40" s="314">
        <v>927</v>
      </c>
      <c r="FG40" s="322">
        <v>0</v>
      </c>
      <c r="FH40" s="318">
        <v>0</v>
      </c>
      <c r="FI40" s="314">
        <v>0</v>
      </c>
      <c r="FJ40" s="322">
        <v>0</v>
      </c>
      <c r="FK40" s="318">
        <v>0</v>
      </c>
      <c r="FL40" s="314">
        <v>0</v>
      </c>
      <c r="FM40" s="322">
        <v>0</v>
      </c>
      <c r="FN40" s="318">
        <v>0</v>
      </c>
      <c r="FO40" s="314">
        <v>0</v>
      </c>
      <c r="FP40" s="314">
        <v>0</v>
      </c>
      <c r="FQ40" s="314">
        <v>0</v>
      </c>
      <c r="FR40" s="314">
        <v>0</v>
      </c>
      <c r="FS40" s="322">
        <v>0</v>
      </c>
      <c r="FT40" s="322">
        <v>0</v>
      </c>
      <c r="FU40" s="314">
        <v>0</v>
      </c>
      <c r="FV40" s="322">
        <v>0</v>
      </c>
      <c r="FW40" s="318">
        <v>0</v>
      </c>
      <c r="FX40" s="314">
        <v>0</v>
      </c>
      <c r="FY40" s="322">
        <v>0</v>
      </c>
      <c r="FZ40" s="318">
        <v>0</v>
      </c>
      <c r="GA40" s="314">
        <v>0</v>
      </c>
      <c r="GB40" s="314">
        <v>0</v>
      </c>
      <c r="GC40" s="314">
        <v>0</v>
      </c>
      <c r="GD40" s="314">
        <v>0</v>
      </c>
      <c r="GE40" s="318">
        <v>0</v>
      </c>
      <c r="GF40" s="318">
        <v>0</v>
      </c>
      <c r="GG40" s="318">
        <v>0</v>
      </c>
      <c r="GH40" s="318">
        <v>0</v>
      </c>
      <c r="GI40" s="318">
        <v>0</v>
      </c>
      <c r="GJ40" s="318">
        <v>0</v>
      </c>
      <c r="GK40" s="318">
        <v>0</v>
      </c>
      <c r="GL40" s="318">
        <v>0</v>
      </c>
      <c r="GM40" s="318">
        <v>0</v>
      </c>
      <c r="GN40" s="314">
        <v>0</v>
      </c>
      <c r="GO40" s="314">
        <v>0</v>
      </c>
      <c r="GP40" s="314">
        <v>0</v>
      </c>
      <c r="GQ40" s="314">
        <v>789</v>
      </c>
      <c r="GR40" s="314">
        <v>714</v>
      </c>
      <c r="GS40" s="314">
        <v>1503</v>
      </c>
      <c r="GU40" s="275" t="s">
        <v>279</v>
      </c>
      <c r="GV40" s="389">
        <v>0</v>
      </c>
      <c r="GW40" s="389">
        <v>0</v>
      </c>
      <c r="GX40" s="371">
        <v>0</v>
      </c>
      <c r="GY40" s="389">
        <v>0</v>
      </c>
      <c r="GZ40" s="374">
        <v>0</v>
      </c>
      <c r="HA40" s="371">
        <v>0</v>
      </c>
      <c r="HB40" s="389">
        <v>0</v>
      </c>
      <c r="HC40" s="374">
        <v>0</v>
      </c>
      <c r="HD40" s="371">
        <v>0</v>
      </c>
      <c r="HE40" s="371">
        <v>0</v>
      </c>
      <c r="HF40" s="371">
        <v>0</v>
      </c>
      <c r="HG40" s="371">
        <v>0</v>
      </c>
    </row>
    <row r="41" spans="1:215" x14ac:dyDescent="0.5">
      <c r="A41" s="275"/>
      <c r="B41" s="275" t="s">
        <v>280</v>
      </c>
      <c r="C41" s="275"/>
      <c r="D41" s="275"/>
      <c r="E41" s="294">
        <v>0</v>
      </c>
      <c r="F41" s="275"/>
      <c r="G41" s="275">
        <v>56</v>
      </c>
      <c r="H41" s="275">
        <v>67</v>
      </c>
      <c r="I41" s="294">
        <v>123</v>
      </c>
      <c r="J41" s="275">
        <v>5</v>
      </c>
      <c r="K41" s="275">
        <v>97</v>
      </c>
      <c r="L41" s="275">
        <v>85</v>
      </c>
      <c r="M41" s="294">
        <v>182</v>
      </c>
      <c r="N41" s="275">
        <v>8</v>
      </c>
      <c r="O41" s="275">
        <v>74</v>
      </c>
      <c r="P41" s="275">
        <v>67</v>
      </c>
      <c r="Q41" s="294">
        <v>141</v>
      </c>
      <c r="R41" s="275">
        <v>8</v>
      </c>
      <c r="S41" s="294">
        <v>227</v>
      </c>
      <c r="T41" s="294">
        <v>219</v>
      </c>
      <c r="U41" s="294">
        <v>446</v>
      </c>
      <c r="V41" s="294">
        <v>21</v>
      </c>
      <c r="W41" s="275">
        <v>29</v>
      </c>
      <c r="X41" s="275">
        <v>29</v>
      </c>
      <c r="Y41" s="294">
        <v>58</v>
      </c>
      <c r="Z41" s="275">
        <v>2</v>
      </c>
      <c r="AA41" s="275">
        <v>35</v>
      </c>
      <c r="AB41" s="275">
        <v>33</v>
      </c>
      <c r="AC41" s="294">
        <v>68</v>
      </c>
      <c r="AD41" s="275">
        <v>2</v>
      </c>
      <c r="AE41" s="275">
        <v>38</v>
      </c>
      <c r="AF41" s="275">
        <v>20</v>
      </c>
      <c r="AG41" s="294">
        <v>58</v>
      </c>
      <c r="AH41" s="275">
        <v>3</v>
      </c>
      <c r="AI41" s="275">
        <v>15</v>
      </c>
      <c r="AJ41" s="275">
        <v>27</v>
      </c>
      <c r="AK41" s="294">
        <v>42</v>
      </c>
      <c r="AL41" s="275">
        <v>2</v>
      </c>
      <c r="AM41" s="275">
        <v>27</v>
      </c>
      <c r="AN41" s="275">
        <v>17</v>
      </c>
      <c r="AO41" s="294">
        <v>44</v>
      </c>
      <c r="AP41" s="275">
        <v>2</v>
      </c>
      <c r="AQ41" s="275">
        <v>16</v>
      </c>
      <c r="AR41" s="275">
        <v>18</v>
      </c>
      <c r="AS41" s="294">
        <v>34</v>
      </c>
      <c r="AT41" s="275">
        <v>2</v>
      </c>
      <c r="AU41" s="294">
        <v>160</v>
      </c>
      <c r="AV41" s="294">
        <v>144</v>
      </c>
      <c r="AW41" s="294">
        <v>304</v>
      </c>
      <c r="AX41" s="294">
        <v>13</v>
      </c>
      <c r="AY41" s="275">
        <v>0</v>
      </c>
      <c r="AZ41" s="275">
        <v>0</v>
      </c>
      <c r="BA41" s="294">
        <v>0</v>
      </c>
      <c r="BB41" s="275"/>
      <c r="BC41" s="275">
        <v>0</v>
      </c>
      <c r="BD41" s="275">
        <v>0</v>
      </c>
      <c r="BE41" s="294">
        <v>0</v>
      </c>
      <c r="BF41" s="275"/>
      <c r="BG41" s="275">
        <v>0</v>
      </c>
      <c r="BH41" s="275">
        <v>0</v>
      </c>
      <c r="BI41" s="294">
        <v>0</v>
      </c>
      <c r="BJ41" s="275"/>
      <c r="BK41" s="294">
        <v>0</v>
      </c>
      <c r="BL41" s="294">
        <v>0</v>
      </c>
      <c r="BM41" s="294">
        <v>0</v>
      </c>
      <c r="BN41" s="294">
        <v>0</v>
      </c>
      <c r="BO41" s="275">
        <v>0</v>
      </c>
      <c r="BP41" s="275">
        <v>0</v>
      </c>
      <c r="BQ41" s="294">
        <v>0</v>
      </c>
      <c r="BR41" s="275"/>
      <c r="BS41" s="275">
        <v>0</v>
      </c>
      <c r="BT41" s="275">
        <v>0</v>
      </c>
      <c r="BU41" s="294">
        <v>0</v>
      </c>
      <c r="BV41" s="275"/>
      <c r="BW41" s="275">
        <v>0</v>
      </c>
      <c r="BX41" s="275">
        <v>0</v>
      </c>
      <c r="BY41" s="294">
        <v>0</v>
      </c>
      <c r="BZ41" s="275"/>
      <c r="CA41" s="295">
        <v>0</v>
      </c>
      <c r="CB41" s="295">
        <v>0</v>
      </c>
      <c r="CC41" s="295">
        <v>0</v>
      </c>
      <c r="CD41" s="295">
        <v>0</v>
      </c>
      <c r="CE41" s="275">
        <v>0</v>
      </c>
      <c r="CF41" s="275">
        <v>0</v>
      </c>
      <c r="CG41" s="275">
        <v>0</v>
      </c>
      <c r="CH41" s="275"/>
      <c r="CI41" s="275">
        <v>0</v>
      </c>
      <c r="CJ41" s="275">
        <v>0</v>
      </c>
      <c r="CK41" s="275">
        <v>0</v>
      </c>
      <c r="CL41" s="275"/>
      <c r="CM41" s="275">
        <v>0</v>
      </c>
      <c r="CN41" s="275">
        <v>0</v>
      </c>
      <c r="CO41" s="275">
        <v>0</v>
      </c>
      <c r="CP41" s="275">
        <v>0</v>
      </c>
      <c r="CQ41" s="295">
        <v>0</v>
      </c>
      <c r="CR41" s="295">
        <v>0</v>
      </c>
      <c r="CS41" s="295">
        <v>0</v>
      </c>
      <c r="CT41" s="295">
        <v>0</v>
      </c>
      <c r="CU41" s="295">
        <v>387</v>
      </c>
      <c r="CV41" s="295">
        <v>363</v>
      </c>
      <c r="CW41" s="282">
        <v>750</v>
      </c>
      <c r="CX41" s="295">
        <v>34</v>
      </c>
      <c r="DS41" s="318"/>
      <c r="DT41" s="318"/>
      <c r="DU41" s="318" t="s">
        <v>280</v>
      </c>
      <c r="DV41" s="155" t="s">
        <v>280</v>
      </c>
      <c r="DW41" s="318"/>
      <c r="DX41" s="318"/>
      <c r="DY41" s="314">
        <v>0</v>
      </c>
      <c r="DZ41" s="318">
        <v>56</v>
      </c>
      <c r="EA41" s="318">
        <v>67</v>
      </c>
      <c r="EB41" s="314">
        <v>123</v>
      </c>
      <c r="EC41" s="318">
        <v>97</v>
      </c>
      <c r="ED41" s="318">
        <v>85</v>
      </c>
      <c r="EE41" s="314">
        <v>182</v>
      </c>
      <c r="EF41" s="318">
        <v>74</v>
      </c>
      <c r="EG41" s="318">
        <v>67</v>
      </c>
      <c r="EH41" s="314">
        <v>141</v>
      </c>
      <c r="EI41" s="314">
        <v>227</v>
      </c>
      <c r="EJ41" s="314">
        <v>219</v>
      </c>
      <c r="EK41" s="314">
        <v>446</v>
      </c>
      <c r="EL41" s="318">
        <v>29</v>
      </c>
      <c r="EM41" s="318">
        <v>29</v>
      </c>
      <c r="EN41" s="314">
        <v>58</v>
      </c>
      <c r="EO41" s="318">
        <v>35</v>
      </c>
      <c r="EP41" s="318">
        <v>33</v>
      </c>
      <c r="EQ41" s="314">
        <v>68</v>
      </c>
      <c r="ER41" s="318">
        <v>38</v>
      </c>
      <c r="ES41" s="318">
        <v>20</v>
      </c>
      <c r="ET41" s="314">
        <v>58</v>
      </c>
      <c r="EU41" s="318">
        <v>15</v>
      </c>
      <c r="EV41" s="318">
        <v>27</v>
      </c>
      <c r="EW41" s="314">
        <v>42</v>
      </c>
      <c r="EX41" s="318">
        <v>27</v>
      </c>
      <c r="EY41" s="318">
        <v>17</v>
      </c>
      <c r="EZ41" s="314">
        <v>44</v>
      </c>
      <c r="FA41" s="318">
        <v>16</v>
      </c>
      <c r="FB41" s="318">
        <v>18</v>
      </c>
      <c r="FC41" s="314">
        <v>34</v>
      </c>
      <c r="FD41" s="314">
        <v>160</v>
      </c>
      <c r="FE41" s="314">
        <v>144</v>
      </c>
      <c r="FF41" s="314">
        <v>304</v>
      </c>
      <c r="FG41" s="318">
        <v>0</v>
      </c>
      <c r="FH41" s="318">
        <v>0</v>
      </c>
      <c r="FI41" s="314">
        <v>0</v>
      </c>
      <c r="FJ41" s="318">
        <v>0</v>
      </c>
      <c r="FK41" s="318">
        <v>0</v>
      </c>
      <c r="FL41" s="314">
        <v>0</v>
      </c>
      <c r="FM41" s="318">
        <v>0</v>
      </c>
      <c r="FN41" s="318">
        <v>0</v>
      </c>
      <c r="FO41" s="314">
        <v>0</v>
      </c>
      <c r="FP41" s="314">
        <v>0</v>
      </c>
      <c r="FQ41" s="314">
        <v>0</v>
      </c>
      <c r="FR41" s="314">
        <v>0</v>
      </c>
      <c r="FS41" s="318">
        <v>0</v>
      </c>
      <c r="FT41" s="318">
        <v>0</v>
      </c>
      <c r="FU41" s="314">
        <v>0</v>
      </c>
      <c r="FV41" s="318">
        <v>0</v>
      </c>
      <c r="FW41" s="318">
        <v>0</v>
      </c>
      <c r="FX41" s="314">
        <v>0</v>
      </c>
      <c r="FY41" s="318">
        <v>0</v>
      </c>
      <c r="FZ41" s="318">
        <v>0</v>
      </c>
      <c r="GA41" s="314">
        <v>0</v>
      </c>
      <c r="GB41" s="314">
        <v>0</v>
      </c>
      <c r="GC41" s="314">
        <v>0</v>
      </c>
      <c r="GD41" s="314">
        <v>0</v>
      </c>
      <c r="GE41" s="318">
        <v>0</v>
      </c>
      <c r="GF41" s="318">
        <v>0</v>
      </c>
      <c r="GG41" s="318">
        <v>0</v>
      </c>
      <c r="GH41" s="318">
        <v>0</v>
      </c>
      <c r="GI41" s="318">
        <v>0</v>
      </c>
      <c r="GJ41" s="318">
        <v>0</v>
      </c>
      <c r="GK41" s="318">
        <v>0</v>
      </c>
      <c r="GL41" s="318">
        <v>0</v>
      </c>
      <c r="GM41" s="318">
        <v>0</v>
      </c>
      <c r="GN41" s="314">
        <v>0</v>
      </c>
      <c r="GO41" s="314">
        <v>0</v>
      </c>
      <c r="GP41" s="314">
        <v>0</v>
      </c>
      <c r="GQ41" s="314">
        <v>387</v>
      </c>
      <c r="GR41" s="314">
        <v>363</v>
      </c>
      <c r="GS41" s="314">
        <v>750</v>
      </c>
      <c r="GU41" s="275" t="s">
        <v>280</v>
      </c>
      <c r="GV41" s="374">
        <v>0</v>
      </c>
      <c r="GW41" s="374">
        <v>0</v>
      </c>
      <c r="GX41" s="371">
        <v>0</v>
      </c>
      <c r="GY41" s="374">
        <v>0</v>
      </c>
      <c r="GZ41" s="374">
        <v>0</v>
      </c>
      <c r="HA41" s="371">
        <v>0</v>
      </c>
      <c r="HB41" s="374">
        <v>0</v>
      </c>
      <c r="HC41" s="374">
        <v>0</v>
      </c>
      <c r="HD41" s="371">
        <v>0</v>
      </c>
      <c r="HE41" s="371">
        <v>0</v>
      </c>
      <c r="HF41" s="371">
        <v>0</v>
      </c>
      <c r="HG41" s="371">
        <v>0</v>
      </c>
    </row>
    <row r="42" spans="1:215" x14ac:dyDescent="0.5">
      <c r="A42" s="275"/>
      <c r="B42" s="296" t="s">
        <v>103</v>
      </c>
      <c r="C42" s="283"/>
      <c r="D42" s="283"/>
      <c r="E42" s="283">
        <v>0</v>
      </c>
      <c r="F42" s="283"/>
      <c r="G42" s="283"/>
      <c r="H42" s="283"/>
      <c r="I42" s="283">
        <v>0</v>
      </c>
      <c r="J42" s="283"/>
      <c r="K42" s="283"/>
      <c r="L42" s="283"/>
      <c r="M42" s="283">
        <v>0</v>
      </c>
      <c r="N42" s="283"/>
      <c r="O42" s="283"/>
      <c r="P42" s="283"/>
      <c r="Q42" s="283">
        <v>0</v>
      </c>
      <c r="R42" s="283"/>
      <c r="S42" s="283">
        <v>0</v>
      </c>
      <c r="T42" s="283">
        <v>0</v>
      </c>
      <c r="U42" s="283">
        <v>0</v>
      </c>
      <c r="V42" s="283">
        <v>0</v>
      </c>
      <c r="W42" s="283"/>
      <c r="X42" s="283"/>
      <c r="Y42" s="283">
        <v>0</v>
      </c>
      <c r="Z42" s="283"/>
      <c r="AA42" s="283"/>
      <c r="AB42" s="283"/>
      <c r="AC42" s="283">
        <v>0</v>
      </c>
      <c r="AD42" s="283"/>
      <c r="AE42" s="283"/>
      <c r="AF42" s="283"/>
      <c r="AG42" s="283">
        <v>0</v>
      </c>
      <c r="AH42" s="283"/>
      <c r="AI42" s="283"/>
      <c r="AJ42" s="283"/>
      <c r="AK42" s="283">
        <v>0</v>
      </c>
      <c r="AL42" s="283"/>
      <c r="AM42" s="283"/>
      <c r="AN42" s="283"/>
      <c r="AO42" s="283">
        <v>0</v>
      </c>
      <c r="AP42" s="283"/>
      <c r="AQ42" s="283"/>
      <c r="AR42" s="283"/>
      <c r="AS42" s="283">
        <v>0</v>
      </c>
      <c r="AT42" s="283"/>
      <c r="AU42" s="283">
        <v>0</v>
      </c>
      <c r="AV42" s="283">
        <v>0</v>
      </c>
      <c r="AW42" s="283">
        <v>0</v>
      </c>
      <c r="AX42" s="283">
        <v>0</v>
      </c>
      <c r="AY42" s="283">
        <v>133</v>
      </c>
      <c r="AZ42" s="283"/>
      <c r="BA42" s="283">
        <v>133</v>
      </c>
      <c r="BB42" s="283">
        <v>9</v>
      </c>
      <c r="BC42" s="283">
        <v>210</v>
      </c>
      <c r="BD42" s="283"/>
      <c r="BE42" s="283">
        <v>210</v>
      </c>
      <c r="BF42" s="283">
        <v>9</v>
      </c>
      <c r="BG42" s="283">
        <v>135</v>
      </c>
      <c r="BH42" s="283"/>
      <c r="BI42" s="283">
        <v>135</v>
      </c>
      <c r="BJ42" s="283"/>
      <c r="BK42" s="283">
        <v>478</v>
      </c>
      <c r="BL42" s="283">
        <v>0</v>
      </c>
      <c r="BM42" s="283">
        <v>478</v>
      </c>
      <c r="BN42" s="283">
        <v>18</v>
      </c>
      <c r="BO42" s="283">
        <v>135</v>
      </c>
      <c r="BP42" s="283"/>
      <c r="BQ42" s="283">
        <v>135</v>
      </c>
      <c r="BR42" s="283">
        <v>8</v>
      </c>
      <c r="BS42" s="283">
        <v>117</v>
      </c>
      <c r="BT42" s="283"/>
      <c r="BU42" s="283">
        <v>117</v>
      </c>
      <c r="BV42" s="283">
        <v>8</v>
      </c>
      <c r="BW42" s="283">
        <v>62</v>
      </c>
      <c r="BX42" s="283"/>
      <c r="BY42" s="283">
        <v>62</v>
      </c>
      <c r="BZ42" s="283">
        <v>8</v>
      </c>
      <c r="CA42" s="283">
        <v>314</v>
      </c>
      <c r="CB42" s="283">
        <v>0</v>
      </c>
      <c r="CC42" s="283">
        <v>314</v>
      </c>
      <c r="CD42" s="283">
        <v>24</v>
      </c>
      <c r="CE42" s="283"/>
      <c r="CF42" s="283"/>
      <c r="CG42" s="283"/>
      <c r="CH42" s="283"/>
      <c r="CI42" s="283"/>
      <c r="CJ42" s="283"/>
      <c r="CK42" s="283"/>
      <c r="CL42" s="283"/>
      <c r="CM42" s="283"/>
      <c r="CN42" s="283"/>
      <c r="CO42" s="283"/>
      <c r="CP42" s="283"/>
      <c r="CQ42" s="283">
        <v>314</v>
      </c>
      <c r="CR42" s="283">
        <v>0</v>
      </c>
      <c r="CS42" s="283">
        <v>314</v>
      </c>
      <c r="CT42" s="283">
        <v>24</v>
      </c>
      <c r="CU42" s="283">
        <v>792</v>
      </c>
      <c r="CV42" s="283">
        <v>0</v>
      </c>
      <c r="CW42" s="283">
        <v>792</v>
      </c>
      <c r="CX42" s="283">
        <v>42</v>
      </c>
      <c r="DS42" s="318"/>
      <c r="DT42" s="318"/>
      <c r="DU42" s="346" t="s">
        <v>103</v>
      </c>
      <c r="DV42" s="353" t="s">
        <v>103</v>
      </c>
      <c r="DW42" s="349"/>
      <c r="DX42" s="349"/>
      <c r="DY42" s="349">
        <v>0</v>
      </c>
      <c r="DZ42" s="349"/>
      <c r="EA42" s="349"/>
      <c r="EB42" s="349">
        <v>0</v>
      </c>
      <c r="EC42" s="349"/>
      <c r="ED42" s="349"/>
      <c r="EE42" s="349">
        <v>0</v>
      </c>
      <c r="EF42" s="349"/>
      <c r="EG42" s="349"/>
      <c r="EH42" s="349">
        <v>0</v>
      </c>
      <c r="EI42" s="349">
        <v>0</v>
      </c>
      <c r="EJ42" s="349">
        <v>0</v>
      </c>
      <c r="EK42" s="349">
        <v>0</v>
      </c>
      <c r="EL42" s="349"/>
      <c r="EM42" s="349"/>
      <c r="EN42" s="349">
        <v>0</v>
      </c>
      <c r="EO42" s="349"/>
      <c r="EP42" s="349"/>
      <c r="EQ42" s="349">
        <v>0</v>
      </c>
      <c r="ER42" s="349"/>
      <c r="ES42" s="349"/>
      <c r="ET42" s="349">
        <v>0</v>
      </c>
      <c r="EU42" s="349"/>
      <c r="EV42" s="349"/>
      <c r="EW42" s="349">
        <v>0</v>
      </c>
      <c r="EX42" s="349"/>
      <c r="EY42" s="349"/>
      <c r="EZ42" s="349">
        <v>0</v>
      </c>
      <c r="FA42" s="349"/>
      <c r="FB42" s="349"/>
      <c r="FC42" s="349">
        <v>0</v>
      </c>
      <c r="FD42" s="349">
        <v>0</v>
      </c>
      <c r="FE42" s="349">
        <v>0</v>
      </c>
      <c r="FF42" s="349">
        <v>0</v>
      </c>
      <c r="FG42" s="349">
        <v>133</v>
      </c>
      <c r="FH42" s="349"/>
      <c r="FI42" s="349">
        <v>133</v>
      </c>
      <c r="FJ42" s="349">
        <v>210</v>
      </c>
      <c r="FK42" s="349"/>
      <c r="FL42" s="349">
        <v>210</v>
      </c>
      <c r="FM42" s="349">
        <v>135</v>
      </c>
      <c r="FN42" s="349"/>
      <c r="FO42" s="349">
        <v>135</v>
      </c>
      <c r="FP42" s="349">
        <v>478</v>
      </c>
      <c r="FQ42" s="349">
        <v>0</v>
      </c>
      <c r="FR42" s="349">
        <v>478</v>
      </c>
      <c r="FS42" s="349">
        <v>135</v>
      </c>
      <c r="FT42" s="349"/>
      <c r="FU42" s="349">
        <v>135</v>
      </c>
      <c r="FV42" s="349">
        <v>117</v>
      </c>
      <c r="FW42" s="349"/>
      <c r="FX42" s="349">
        <v>117</v>
      </c>
      <c r="FY42" s="349">
        <v>62</v>
      </c>
      <c r="FZ42" s="349"/>
      <c r="GA42" s="349">
        <v>62</v>
      </c>
      <c r="GB42" s="349">
        <v>314</v>
      </c>
      <c r="GC42" s="349">
        <v>0</v>
      </c>
      <c r="GD42" s="349">
        <v>314</v>
      </c>
      <c r="GE42" s="349"/>
      <c r="GF42" s="349"/>
      <c r="GG42" s="349"/>
      <c r="GH42" s="349"/>
      <c r="GI42" s="349"/>
      <c r="GJ42" s="349"/>
      <c r="GK42" s="349"/>
      <c r="GL42" s="349"/>
      <c r="GM42" s="349"/>
      <c r="GN42" s="349">
        <v>314</v>
      </c>
      <c r="GO42" s="349">
        <v>0</v>
      </c>
      <c r="GP42" s="349">
        <v>314</v>
      </c>
      <c r="GQ42" s="349">
        <v>792</v>
      </c>
      <c r="GR42" s="349">
        <v>0</v>
      </c>
      <c r="GS42" s="349">
        <v>792</v>
      </c>
      <c r="GU42" s="390" t="s">
        <v>103</v>
      </c>
      <c r="GV42" s="391">
        <v>135</v>
      </c>
      <c r="GW42" s="391">
        <v>0</v>
      </c>
      <c r="GX42" s="391">
        <v>135</v>
      </c>
      <c r="GY42" s="391">
        <v>117</v>
      </c>
      <c r="GZ42" s="391">
        <v>0</v>
      </c>
      <c r="HA42" s="391">
        <v>117</v>
      </c>
      <c r="HB42" s="391">
        <v>62</v>
      </c>
      <c r="HC42" s="391">
        <v>0</v>
      </c>
      <c r="HD42" s="391">
        <v>62</v>
      </c>
      <c r="HE42" s="391">
        <v>314</v>
      </c>
      <c r="HF42" s="391">
        <v>0</v>
      </c>
      <c r="HG42" s="391">
        <v>314</v>
      </c>
    </row>
    <row r="43" spans="1:215" x14ac:dyDescent="0.5">
      <c r="A43" s="275"/>
      <c r="B43" s="275" t="s">
        <v>126</v>
      </c>
      <c r="C43" s="283">
        <v>2</v>
      </c>
      <c r="D43" s="283">
        <v>6</v>
      </c>
      <c r="E43" s="283">
        <v>8</v>
      </c>
      <c r="F43" s="283">
        <v>1</v>
      </c>
      <c r="G43" s="283">
        <v>87</v>
      </c>
      <c r="H43" s="283">
        <v>68</v>
      </c>
      <c r="I43" s="283">
        <v>155</v>
      </c>
      <c r="J43" s="283">
        <v>5</v>
      </c>
      <c r="K43" s="283">
        <v>72</v>
      </c>
      <c r="L43" s="283">
        <v>87</v>
      </c>
      <c r="M43" s="283">
        <v>159</v>
      </c>
      <c r="N43" s="283">
        <v>6</v>
      </c>
      <c r="O43" s="283">
        <v>67</v>
      </c>
      <c r="P43" s="283">
        <v>84</v>
      </c>
      <c r="Q43" s="283">
        <v>151</v>
      </c>
      <c r="R43" s="283">
        <v>6</v>
      </c>
      <c r="S43" s="283">
        <v>228</v>
      </c>
      <c r="T43" s="283">
        <v>245</v>
      </c>
      <c r="U43" s="283">
        <v>473</v>
      </c>
      <c r="V43" s="283">
        <v>18</v>
      </c>
      <c r="W43" s="283">
        <v>88</v>
      </c>
      <c r="X43" s="283">
        <v>85</v>
      </c>
      <c r="Y43" s="283">
        <v>173</v>
      </c>
      <c r="Z43" s="283">
        <v>7</v>
      </c>
      <c r="AA43" s="283">
        <v>89</v>
      </c>
      <c r="AB43" s="283">
        <v>83</v>
      </c>
      <c r="AC43" s="283">
        <v>172</v>
      </c>
      <c r="AD43" s="283">
        <v>6</v>
      </c>
      <c r="AE43" s="283">
        <v>96</v>
      </c>
      <c r="AF43" s="283">
        <v>93</v>
      </c>
      <c r="AG43" s="283">
        <v>189</v>
      </c>
      <c r="AH43" s="283">
        <v>6</v>
      </c>
      <c r="AI43" s="283">
        <v>88</v>
      </c>
      <c r="AJ43" s="283">
        <v>92</v>
      </c>
      <c r="AK43" s="283">
        <v>180</v>
      </c>
      <c r="AL43" s="283">
        <v>6</v>
      </c>
      <c r="AM43" s="283">
        <v>75</v>
      </c>
      <c r="AN43" s="283">
        <v>74</v>
      </c>
      <c r="AO43" s="283">
        <v>149</v>
      </c>
      <c r="AP43" s="283">
        <v>6</v>
      </c>
      <c r="AQ43" s="283">
        <v>68</v>
      </c>
      <c r="AR43" s="283">
        <v>72</v>
      </c>
      <c r="AS43" s="283">
        <v>140</v>
      </c>
      <c r="AT43" s="283">
        <v>5</v>
      </c>
      <c r="AU43" s="283">
        <v>504</v>
      </c>
      <c r="AV43" s="283">
        <v>499</v>
      </c>
      <c r="AW43" s="283">
        <v>1003</v>
      </c>
      <c r="AX43" s="283">
        <v>36</v>
      </c>
      <c r="AY43" s="283">
        <v>108</v>
      </c>
      <c r="AZ43" s="283">
        <v>227</v>
      </c>
      <c r="BA43" s="283">
        <v>335</v>
      </c>
      <c r="BB43" s="283">
        <v>10</v>
      </c>
      <c r="BC43" s="283">
        <v>170</v>
      </c>
      <c r="BD43" s="283">
        <v>210</v>
      </c>
      <c r="BE43" s="283">
        <v>380</v>
      </c>
      <c r="BF43" s="283">
        <v>10</v>
      </c>
      <c r="BG43" s="283">
        <v>166</v>
      </c>
      <c r="BH43" s="283">
        <v>200</v>
      </c>
      <c r="BI43" s="283">
        <v>366</v>
      </c>
      <c r="BJ43" s="283">
        <v>12</v>
      </c>
      <c r="BK43" s="283">
        <v>444</v>
      </c>
      <c r="BL43" s="283">
        <v>637</v>
      </c>
      <c r="BM43" s="283">
        <v>1081</v>
      </c>
      <c r="BN43" s="283">
        <v>32</v>
      </c>
      <c r="BO43" s="283">
        <v>143</v>
      </c>
      <c r="BP43" s="283">
        <v>252</v>
      </c>
      <c r="BQ43" s="283">
        <v>395</v>
      </c>
      <c r="BR43" s="283">
        <v>11</v>
      </c>
      <c r="BS43" s="283">
        <v>150</v>
      </c>
      <c r="BT43" s="283">
        <v>233</v>
      </c>
      <c r="BU43" s="283">
        <v>383</v>
      </c>
      <c r="BV43" s="283">
        <v>12</v>
      </c>
      <c r="BW43" s="283">
        <v>116</v>
      </c>
      <c r="BX43" s="283">
        <v>263</v>
      </c>
      <c r="BY43" s="283">
        <v>379</v>
      </c>
      <c r="BZ43" s="283">
        <v>12</v>
      </c>
      <c r="CA43" s="283">
        <v>409</v>
      </c>
      <c r="CB43" s="283">
        <v>748</v>
      </c>
      <c r="CC43" s="283">
        <v>1157</v>
      </c>
      <c r="CD43" s="283">
        <v>35</v>
      </c>
      <c r="CE43" s="283">
        <v>0</v>
      </c>
      <c r="CF43" s="283">
        <v>0</v>
      </c>
      <c r="CG43" s="283">
        <v>0</v>
      </c>
      <c r="CH43" s="283">
        <v>0</v>
      </c>
      <c r="CI43" s="283">
        <v>0</v>
      </c>
      <c r="CJ43" s="283">
        <v>0</v>
      </c>
      <c r="CK43" s="283">
        <v>0</v>
      </c>
      <c r="CL43" s="283">
        <v>0</v>
      </c>
      <c r="CM43" s="283">
        <v>0</v>
      </c>
      <c r="CN43" s="283">
        <v>0</v>
      </c>
      <c r="CO43" s="283">
        <v>0</v>
      </c>
      <c r="CP43" s="283">
        <v>0</v>
      </c>
      <c r="CQ43" s="283">
        <v>409</v>
      </c>
      <c r="CR43" s="283">
        <v>748</v>
      </c>
      <c r="CS43" s="283">
        <v>1157</v>
      </c>
      <c r="CT43" s="283">
        <v>35</v>
      </c>
      <c r="CU43" s="283">
        <v>1585</v>
      </c>
      <c r="CV43" s="283">
        <v>2129</v>
      </c>
      <c r="CW43" s="283">
        <v>3714</v>
      </c>
      <c r="CX43" s="283">
        <v>121</v>
      </c>
      <c r="DS43" s="318"/>
      <c r="DT43" s="318"/>
      <c r="DU43" s="346" t="s">
        <v>126</v>
      </c>
      <c r="DV43" s="353" t="s">
        <v>126</v>
      </c>
      <c r="DW43" s="349">
        <v>2</v>
      </c>
      <c r="DX43" s="349">
        <v>6</v>
      </c>
      <c r="DY43" s="349">
        <v>8</v>
      </c>
      <c r="DZ43" s="349">
        <v>87</v>
      </c>
      <c r="EA43" s="349">
        <v>68</v>
      </c>
      <c r="EB43" s="349">
        <v>155</v>
      </c>
      <c r="EC43" s="349">
        <v>72</v>
      </c>
      <c r="ED43" s="349">
        <v>87</v>
      </c>
      <c r="EE43" s="349">
        <v>159</v>
      </c>
      <c r="EF43" s="349">
        <v>67</v>
      </c>
      <c r="EG43" s="349">
        <v>84</v>
      </c>
      <c r="EH43" s="349">
        <v>151</v>
      </c>
      <c r="EI43" s="349">
        <v>228</v>
      </c>
      <c r="EJ43" s="349">
        <v>245</v>
      </c>
      <c r="EK43" s="349">
        <v>473</v>
      </c>
      <c r="EL43" s="349">
        <v>88</v>
      </c>
      <c r="EM43" s="349">
        <v>85</v>
      </c>
      <c r="EN43" s="349">
        <v>173</v>
      </c>
      <c r="EO43" s="349">
        <v>89</v>
      </c>
      <c r="EP43" s="349">
        <v>83</v>
      </c>
      <c r="EQ43" s="349">
        <v>172</v>
      </c>
      <c r="ER43" s="349">
        <v>96</v>
      </c>
      <c r="ES43" s="349">
        <v>93</v>
      </c>
      <c r="ET43" s="349">
        <v>189</v>
      </c>
      <c r="EU43" s="349">
        <v>88</v>
      </c>
      <c r="EV43" s="349">
        <v>92</v>
      </c>
      <c r="EW43" s="349">
        <v>180</v>
      </c>
      <c r="EX43" s="349">
        <v>75</v>
      </c>
      <c r="EY43" s="349">
        <v>74</v>
      </c>
      <c r="EZ43" s="349">
        <v>149</v>
      </c>
      <c r="FA43" s="349">
        <v>68</v>
      </c>
      <c r="FB43" s="349">
        <v>72</v>
      </c>
      <c r="FC43" s="349">
        <v>140</v>
      </c>
      <c r="FD43" s="349">
        <v>504</v>
      </c>
      <c r="FE43" s="349">
        <v>499</v>
      </c>
      <c r="FF43" s="349">
        <v>1003</v>
      </c>
      <c r="FG43" s="349">
        <v>108</v>
      </c>
      <c r="FH43" s="349">
        <v>227</v>
      </c>
      <c r="FI43" s="349">
        <v>335</v>
      </c>
      <c r="FJ43" s="349">
        <v>170</v>
      </c>
      <c r="FK43" s="349">
        <v>210</v>
      </c>
      <c r="FL43" s="349">
        <v>380</v>
      </c>
      <c r="FM43" s="349">
        <v>166</v>
      </c>
      <c r="FN43" s="349">
        <v>200</v>
      </c>
      <c r="FO43" s="349">
        <v>366</v>
      </c>
      <c r="FP43" s="349">
        <v>444</v>
      </c>
      <c r="FQ43" s="349">
        <v>637</v>
      </c>
      <c r="FR43" s="349">
        <v>1081</v>
      </c>
      <c r="FS43" s="349">
        <v>143</v>
      </c>
      <c r="FT43" s="349">
        <v>252</v>
      </c>
      <c r="FU43" s="349">
        <v>395</v>
      </c>
      <c r="FV43" s="349">
        <v>150</v>
      </c>
      <c r="FW43" s="349">
        <v>233</v>
      </c>
      <c r="FX43" s="349">
        <v>383</v>
      </c>
      <c r="FY43" s="349">
        <v>116</v>
      </c>
      <c r="FZ43" s="349">
        <v>263</v>
      </c>
      <c r="GA43" s="349">
        <v>379</v>
      </c>
      <c r="GB43" s="349">
        <v>409</v>
      </c>
      <c r="GC43" s="349">
        <v>748</v>
      </c>
      <c r="GD43" s="349">
        <v>1157</v>
      </c>
      <c r="GE43" s="349">
        <v>0</v>
      </c>
      <c r="GF43" s="349">
        <v>0</v>
      </c>
      <c r="GG43" s="349">
        <v>0</v>
      </c>
      <c r="GH43" s="349">
        <v>0</v>
      </c>
      <c r="GI43" s="349">
        <v>0</v>
      </c>
      <c r="GJ43" s="349">
        <v>0</v>
      </c>
      <c r="GK43" s="349">
        <v>0</v>
      </c>
      <c r="GL43" s="349">
        <v>0</v>
      </c>
      <c r="GM43" s="349">
        <v>0</v>
      </c>
      <c r="GN43" s="349">
        <v>409</v>
      </c>
      <c r="GO43" s="349">
        <v>748</v>
      </c>
      <c r="GP43" s="349">
        <v>1157</v>
      </c>
      <c r="GQ43" s="349">
        <v>1585</v>
      </c>
      <c r="GR43" s="349">
        <v>2129</v>
      </c>
      <c r="GS43" s="349">
        <v>3714</v>
      </c>
      <c r="GU43" s="390" t="s">
        <v>126</v>
      </c>
      <c r="GV43" s="391">
        <v>143</v>
      </c>
      <c r="GW43" s="391">
        <v>252</v>
      </c>
      <c r="GX43" s="391">
        <v>395</v>
      </c>
      <c r="GY43" s="391">
        <v>150</v>
      </c>
      <c r="GZ43" s="391">
        <v>233</v>
      </c>
      <c r="HA43" s="391">
        <v>383</v>
      </c>
      <c r="HB43" s="391">
        <v>116</v>
      </c>
      <c r="HC43" s="391">
        <v>263</v>
      </c>
      <c r="HD43" s="391">
        <v>379</v>
      </c>
      <c r="HE43" s="391">
        <v>409</v>
      </c>
      <c r="HF43" s="391">
        <v>748</v>
      </c>
      <c r="HG43" s="391">
        <v>1157</v>
      </c>
    </row>
    <row r="44" spans="1:215" ht="24" x14ac:dyDescent="0.5">
      <c r="A44" s="283"/>
      <c r="B44" s="283" t="s">
        <v>9</v>
      </c>
      <c r="C44" s="305">
        <v>2</v>
      </c>
      <c r="D44" s="305">
        <v>6</v>
      </c>
      <c r="E44" s="294">
        <v>8</v>
      </c>
      <c r="F44" s="283">
        <v>1</v>
      </c>
      <c r="G44" s="305">
        <v>946</v>
      </c>
      <c r="H44" s="305">
        <v>931</v>
      </c>
      <c r="I44" s="294">
        <v>1877</v>
      </c>
      <c r="J44" s="283">
        <v>134</v>
      </c>
      <c r="K44" s="305">
        <v>4047</v>
      </c>
      <c r="L44" s="305">
        <v>3828</v>
      </c>
      <c r="M44" s="294">
        <v>7875</v>
      </c>
      <c r="N44" s="283">
        <v>699</v>
      </c>
      <c r="O44" s="305">
        <v>4332</v>
      </c>
      <c r="P44" s="305">
        <v>3972</v>
      </c>
      <c r="Q44" s="294">
        <v>8304</v>
      </c>
      <c r="R44" s="283">
        <v>695</v>
      </c>
      <c r="S44" s="294">
        <v>9327</v>
      </c>
      <c r="T44" s="294">
        <v>8737</v>
      </c>
      <c r="U44" s="294">
        <v>18064</v>
      </c>
      <c r="V44" s="294">
        <v>1529</v>
      </c>
      <c r="W44" s="283">
        <v>4374</v>
      </c>
      <c r="X44" s="283">
        <v>4218</v>
      </c>
      <c r="Y44" s="294">
        <v>8592</v>
      </c>
      <c r="Z44" s="283">
        <v>742</v>
      </c>
      <c r="AA44" s="283">
        <v>4585</v>
      </c>
      <c r="AB44" s="283">
        <v>4329</v>
      </c>
      <c r="AC44" s="294">
        <v>8914</v>
      </c>
      <c r="AD44" s="283">
        <v>735</v>
      </c>
      <c r="AE44" s="283">
        <v>4989</v>
      </c>
      <c r="AF44" s="283">
        <v>4751</v>
      </c>
      <c r="AG44" s="294">
        <v>9740</v>
      </c>
      <c r="AH44" s="283">
        <v>762</v>
      </c>
      <c r="AI44" s="283">
        <v>4935</v>
      </c>
      <c r="AJ44" s="283">
        <v>4709</v>
      </c>
      <c r="AK44" s="294">
        <v>9644</v>
      </c>
      <c r="AL44" s="283">
        <v>761</v>
      </c>
      <c r="AM44" s="283">
        <v>4726</v>
      </c>
      <c r="AN44" s="283">
        <v>4473</v>
      </c>
      <c r="AO44" s="294">
        <v>9199</v>
      </c>
      <c r="AP44" s="283">
        <v>735</v>
      </c>
      <c r="AQ44" s="283">
        <v>4747</v>
      </c>
      <c r="AR44" s="283">
        <v>4525</v>
      </c>
      <c r="AS44" s="294">
        <v>9272</v>
      </c>
      <c r="AT44" s="283">
        <v>738</v>
      </c>
      <c r="AU44" s="294">
        <v>28356</v>
      </c>
      <c r="AV44" s="294">
        <v>27005</v>
      </c>
      <c r="AW44" s="294">
        <v>55361</v>
      </c>
      <c r="AX44" s="294">
        <v>4473</v>
      </c>
      <c r="AY44" s="283">
        <v>4993</v>
      </c>
      <c r="AZ44" s="283">
        <v>4662</v>
      </c>
      <c r="BA44" s="294">
        <v>9655</v>
      </c>
      <c r="BB44" s="283">
        <v>391</v>
      </c>
      <c r="BC44" s="283">
        <v>4954</v>
      </c>
      <c r="BD44" s="283">
        <v>4702</v>
      </c>
      <c r="BE44" s="294">
        <v>9656</v>
      </c>
      <c r="BF44" s="283">
        <v>386</v>
      </c>
      <c r="BG44" s="283">
        <v>4769</v>
      </c>
      <c r="BH44" s="283">
        <v>4705</v>
      </c>
      <c r="BI44" s="294">
        <v>9474</v>
      </c>
      <c r="BJ44" s="283">
        <v>364</v>
      </c>
      <c r="BK44" s="294">
        <v>14716</v>
      </c>
      <c r="BL44" s="294">
        <v>14069</v>
      </c>
      <c r="BM44" s="294">
        <v>28785</v>
      </c>
      <c r="BN44" s="294">
        <v>1141</v>
      </c>
      <c r="BO44" s="283">
        <v>2687</v>
      </c>
      <c r="BP44" s="283">
        <v>3758</v>
      </c>
      <c r="BQ44" s="294">
        <v>6445</v>
      </c>
      <c r="BR44" s="283">
        <v>221</v>
      </c>
      <c r="BS44" s="283">
        <v>2501</v>
      </c>
      <c r="BT44" s="283">
        <v>3593</v>
      </c>
      <c r="BU44" s="294">
        <v>6094</v>
      </c>
      <c r="BV44" s="283">
        <v>220</v>
      </c>
      <c r="BW44" s="283">
        <v>2242</v>
      </c>
      <c r="BX44" s="283">
        <v>3272</v>
      </c>
      <c r="BY44" s="294">
        <v>5514</v>
      </c>
      <c r="BZ44" s="283">
        <v>221</v>
      </c>
      <c r="CA44" s="295">
        <v>7430</v>
      </c>
      <c r="CB44" s="295">
        <v>10623</v>
      </c>
      <c r="CC44" s="295">
        <v>18053</v>
      </c>
      <c r="CD44" s="295">
        <v>662</v>
      </c>
      <c r="CE44" s="283">
        <v>91</v>
      </c>
      <c r="CF44" s="283">
        <v>102</v>
      </c>
      <c r="CG44" s="283">
        <v>193</v>
      </c>
      <c r="CH44" s="283">
        <v>12</v>
      </c>
      <c r="CI44" s="283">
        <v>113</v>
      </c>
      <c r="CJ44" s="283">
        <v>139</v>
      </c>
      <c r="CK44" s="283">
        <v>252</v>
      </c>
      <c r="CL44" s="283">
        <v>14</v>
      </c>
      <c r="CM44" s="283">
        <v>99</v>
      </c>
      <c r="CN44" s="283">
        <v>118</v>
      </c>
      <c r="CO44" s="283">
        <v>217</v>
      </c>
      <c r="CP44" s="283">
        <v>15</v>
      </c>
      <c r="CQ44" s="295">
        <v>7733</v>
      </c>
      <c r="CR44" s="295">
        <v>10982</v>
      </c>
      <c r="CS44" s="295">
        <v>18715</v>
      </c>
      <c r="CT44" s="295">
        <v>703</v>
      </c>
      <c r="CU44" s="295">
        <v>60132</v>
      </c>
      <c r="CV44" s="295">
        <v>60793</v>
      </c>
      <c r="CW44" s="295">
        <v>120925</v>
      </c>
      <c r="CX44" s="295">
        <v>7846</v>
      </c>
      <c r="DS44" s="319"/>
      <c r="DT44" s="319"/>
      <c r="DU44" s="339" t="s">
        <v>10</v>
      </c>
      <c r="DV44" s="339" t="s">
        <v>10</v>
      </c>
      <c r="DW44" s="355">
        <v>2</v>
      </c>
      <c r="DX44" s="355">
        <v>6</v>
      </c>
      <c r="DY44" s="339">
        <v>8</v>
      </c>
      <c r="DZ44" s="355">
        <v>946</v>
      </c>
      <c r="EA44" s="355">
        <v>931</v>
      </c>
      <c r="EB44" s="339">
        <v>1877</v>
      </c>
      <c r="EC44" s="355">
        <v>4047</v>
      </c>
      <c r="ED44" s="355">
        <v>3828</v>
      </c>
      <c r="EE44" s="339">
        <v>7875</v>
      </c>
      <c r="EF44" s="355">
        <v>4332</v>
      </c>
      <c r="EG44" s="355">
        <v>3972</v>
      </c>
      <c r="EH44" s="339">
        <v>8304</v>
      </c>
      <c r="EI44" s="339">
        <v>9327</v>
      </c>
      <c r="EJ44" s="339">
        <v>8737</v>
      </c>
      <c r="EK44" s="339">
        <v>18064</v>
      </c>
      <c r="EL44" s="354">
        <v>4374</v>
      </c>
      <c r="EM44" s="354">
        <v>4218</v>
      </c>
      <c r="EN44" s="339">
        <v>8592</v>
      </c>
      <c r="EO44" s="354">
        <v>4585</v>
      </c>
      <c r="EP44" s="354">
        <v>4329</v>
      </c>
      <c r="EQ44" s="339">
        <v>8914</v>
      </c>
      <c r="ER44" s="354">
        <v>4989</v>
      </c>
      <c r="ES44" s="354">
        <v>4751</v>
      </c>
      <c r="ET44" s="339">
        <v>9740</v>
      </c>
      <c r="EU44" s="354">
        <v>4935</v>
      </c>
      <c r="EV44" s="354">
        <v>4709</v>
      </c>
      <c r="EW44" s="339">
        <v>9644</v>
      </c>
      <c r="EX44" s="354">
        <v>4726</v>
      </c>
      <c r="EY44" s="354">
        <v>4473</v>
      </c>
      <c r="EZ44" s="339">
        <v>9199</v>
      </c>
      <c r="FA44" s="354">
        <v>4747</v>
      </c>
      <c r="FB44" s="354">
        <v>4525</v>
      </c>
      <c r="FC44" s="339">
        <v>9272</v>
      </c>
      <c r="FD44" s="339">
        <v>28356</v>
      </c>
      <c r="FE44" s="339">
        <v>27005</v>
      </c>
      <c r="FF44" s="339">
        <v>55361</v>
      </c>
      <c r="FG44" s="354">
        <v>4993</v>
      </c>
      <c r="FH44" s="354">
        <v>4662</v>
      </c>
      <c r="FI44" s="339">
        <v>9655</v>
      </c>
      <c r="FJ44" s="354">
        <v>4954</v>
      </c>
      <c r="FK44" s="354">
        <v>4702</v>
      </c>
      <c r="FL44" s="339">
        <v>9656</v>
      </c>
      <c r="FM44" s="354">
        <v>4769</v>
      </c>
      <c r="FN44" s="354">
        <v>4705</v>
      </c>
      <c r="FO44" s="339">
        <v>9474</v>
      </c>
      <c r="FP44" s="339">
        <v>14716</v>
      </c>
      <c r="FQ44" s="339">
        <v>14069</v>
      </c>
      <c r="FR44" s="339">
        <v>28785</v>
      </c>
      <c r="FS44" s="354">
        <v>2687</v>
      </c>
      <c r="FT44" s="354">
        <v>3758</v>
      </c>
      <c r="FU44" s="339">
        <v>6445</v>
      </c>
      <c r="FV44" s="354">
        <v>2501</v>
      </c>
      <c r="FW44" s="354">
        <v>3593</v>
      </c>
      <c r="FX44" s="339">
        <v>6094</v>
      </c>
      <c r="FY44" s="354">
        <v>2242</v>
      </c>
      <c r="FZ44" s="354">
        <v>3272</v>
      </c>
      <c r="GA44" s="339">
        <v>5514</v>
      </c>
      <c r="GB44" s="339">
        <v>7430</v>
      </c>
      <c r="GC44" s="339">
        <v>10623</v>
      </c>
      <c r="GD44" s="339">
        <v>18053</v>
      </c>
      <c r="GE44" s="354">
        <v>91</v>
      </c>
      <c r="GF44" s="354">
        <v>102</v>
      </c>
      <c r="GG44" s="354">
        <v>193</v>
      </c>
      <c r="GH44" s="354">
        <v>113</v>
      </c>
      <c r="GI44" s="354">
        <v>139</v>
      </c>
      <c r="GJ44" s="354">
        <v>252</v>
      </c>
      <c r="GK44" s="354">
        <v>99</v>
      </c>
      <c r="GL44" s="354">
        <v>118</v>
      </c>
      <c r="GM44" s="354">
        <v>217</v>
      </c>
      <c r="GN44" s="339">
        <v>7733</v>
      </c>
      <c r="GO44" s="339">
        <v>10982</v>
      </c>
      <c r="GP44" s="339">
        <v>18715</v>
      </c>
      <c r="GQ44" s="339">
        <v>60132</v>
      </c>
      <c r="GR44" s="339">
        <v>60793</v>
      </c>
      <c r="GS44" s="339">
        <v>120925</v>
      </c>
      <c r="GU44" s="392" t="s">
        <v>10</v>
      </c>
      <c r="GV44" s="393">
        <v>2778</v>
      </c>
      <c r="GW44" s="393">
        <v>3860</v>
      </c>
      <c r="GX44" s="392">
        <v>6638</v>
      </c>
      <c r="GY44" s="393">
        <v>2614</v>
      </c>
      <c r="GZ44" s="393">
        <v>3732</v>
      </c>
      <c r="HA44" s="392">
        <v>6346</v>
      </c>
      <c r="HB44" s="393">
        <v>2341</v>
      </c>
      <c r="HC44" s="393">
        <v>3390</v>
      </c>
      <c r="HD44" s="392">
        <v>5731</v>
      </c>
      <c r="HE44" s="392">
        <v>7733</v>
      </c>
      <c r="HF44" s="392">
        <v>10982</v>
      </c>
      <c r="HG44" s="392">
        <v>18715</v>
      </c>
    </row>
    <row r="45" spans="1:215" x14ac:dyDescent="0.5">
      <c r="A45" s="306"/>
      <c r="B45" s="306"/>
      <c r="C45" s="307"/>
      <c r="D45" s="307"/>
      <c r="E45" s="307"/>
      <c r="F45" s="307"/>
      <c r="G45" s="307"/>
      <c r="H45" s="307"/>
      <c r="I45" s="307"/>
      <c r="J45" s="307"/>
      <c r="K45" s="307"/>
      <c r="L45" s="307"/>
      <c r="M45" s="307"/>
      <c r="N45" s="307"/>
      <c r="O45" s="307"/>
      <c r="P45" s="307"/>
      <c r="Q45" s="307"/>
      <c r="R45" s="307"/>
      <c r="S45" s="307"/>
      <c r="T45" s="307"/>
      <c r="U45" s="307"/>
      <c r="V45" s="307"/>
      <c r="W45" s="307"/>
      <c r="X45" s="307"/>
      <c r="Y45" s="307"/>
      <c r="Z45" s="307"/>
      <c r="AA45" s="307"/>
      <c r="AB45" s="307"/>
      <c r="AC45" s="307"/>
      <c r="AD45" s="307"/>
      <c r="AE45" s="307"/>
      <c r="AF45" s="307"/>
      <c r="AG45" s="307"/>
      <c r="AH45" s="307"/>
      <c r="AI45" s="307"/>
      <c r="AJ45" s="307"/>
      <c r="AK45" s="307"/>
      <c r="AL45" s="307"/>
      <c r="AM45" s="307"/>
      <c r="AN45" s="307"/>
      <c r="AO45" s="307"/>
      <c r="AP45" s="307"/>
      <c r="AQ45" s="307"/>
      <c r="AR45" s="307"/>
      <c r="AS45" s="307"/>
      <c r="AT45" s="307"/>
      <c r="AU45" s="307"/>
      <c r="AV45" s="307"/>
      <c r="AW45" s="307"/>
      <c r="AX45" s="307"/>
      <c r="AY45" s="307"/>
      <c r="AZ45" s="307"/>
      <c r="BA45" s="307"/>
      <c r="BB45" s="307"/>
      <c r="BC45" s="307"/>
      <c r="BD45" s="307"/>
      <c r="BE45" s="307"/>
      <c r="BF45" s="307"/>
      <c r="BG45" s="307"/>
      <c r="BH45" s="307"/>
      <c r="BI45" s="307"/>
      <c r="BJ45" s="307"/>
      <c r="BK45" s="307"/>
      <c r="BL45" s="307"/>
      <c r="BM45" s="307"/>
      <c r="BN45" s="307"/>
      <c r="BO45" s="307"/>
      <c r="BP45" s="307"/>
      <c r="BQ45" s="307"/>
      <c r="BR45" s="307"/>
      <c r="BS45" s="307"/>
      <c r="BT45" s="307"/>
      <c r="BU45" s="307"/>
      <c r="BV45" s="307"/>
      <c r="BW45" s="307"/>
      <c r="BX45" s="307"/>
      <c r="BY45" s="307"/>
      <c r="BZ45" s="307"/>
      <c r="CA45" s="307"/>
      <c r="CB45" s="307"/>
      <c r="CC45" s="307"/>
      <c r="CD45" s="307"/>
      <c r="CE45" s="307"/>
      <c r="CF45" s="307"/>
      <c r="CG45" s="307"/>
      <c r="CH45" s="307"/>
      <c r="CI45" s="307"/>
      <c r="CJ45" s="307"/>
      <c r="CK45" s="307"/>
      <c r="CL45" s="307"/>
      <c r="CM45" s="307"/>
      <c r="CN45" s="307"/>
      <c r="CO45" s="307"/>
      <c r="CP45" s="307"/>
      <c r="CQ45" s="307"/>
      <c r="CR45" s="307"/>
      <c r="CS45" s="307"/>
      <c r="CT45" s="307"/>
      <c r="CU45" s="307"/>
      <c r="CV45" s="307"/>
      <c r="CW45" s="307"/>
      <c r="CX45" s="307"/>
      <c r="DV45" s="306"/>
      <c r="DW45" s="324"/>
      <c r="DX45" s="324"/>
      <c r="DY45" s="324"/>
      <c r="DZ45" s="324"/>
      <c r="EA45" s="324"/>
      <c r="EB45" s="324"/>
      <c r="EC45" s="324"/>
      <c r="ED45" s="324"/>
      <c r="EE45" s="324"/>
      <c r="EF45" s="324"/>
      <c r="EG45" s="324"/>
      <c r="EH45" s="324"/>
      <c r="EI45" s="324"/>
      <c r="EJ45" s="324"/>
      <c r="EK45" s="324"/>
      <c r="EL45" s="324"/>
      <c r="EM45" s="324"/>
      <c r="EN45" s="324"/>
      <c r="EO45" s="324"/>
      <c r="EP45" s="324"/>
      <c r="EQ45" s="324"/>
      <c r="ER45" s="324"/>
      <c r="ES45" s="324"/>
      <c r="ET45" s="324"/>
      <c r="EU45" s="324"/>
      <c r="EV45" s="324"/>
      <c r="EW45" s="324"/>
      <c r="EX45" s="324"/>
      <c r="EY45" s="324"/>
      <c r="EZ45" s="324"/>
      <c r="FA45" s="324"/>
      <c r="FB45" s="324"/>
      <c r="FC45" s="324"/>
      <c r="FD45" s="324"/>
      <c r="FE45" s="324"/>
      <c r="FF45" s="324"/>
      <c r="FG45" s="324"/>
      <c r="FH45" s="324"/>
      <c r="FI45" s="324"/>
      <c r="FJ45" s="324"/>
      <c r="FK45" s="324"/>
      <c r="FL45" s="324"/>
      <c r="FM45" s="324"/>
      <c r="FN45" s="324"/>
      <c r="FO45" s="324"/>
      <c r="FP45" s="324"/>
      <c r="FQ45" s="324"/>
      <c r="FR45" s="324"/>
      <c r="FS45" s="324"/>
      <c r="FT45" s="324"/>
      <c r="FU45" s="324"/>
      <c r="FV45" s="324"/>
      <c r="FW45" s="324"/>
      <c r="FX45" s="324"/>
      <c r="FY45" s="324"/>
      <c r="FZ45" s="324"/>
      <c r="GA45" s="324"/>
      <c r="GB45" s="324"/>
      <c r="GC45" s="324"/>
      <c r="GD45" s="324"/>
      <c r="GE45" s="324"/>
      <c r="GF45" s="324"/>
      <c r="GG45" s="324"/>
      <c r="GH45" s="324"/>
      <c r="GI45" s="324"/>
      <c r="GJ45" s="324"/>
      <c r="GK45" s="324"/>
      <c r="GL45" s="324"/>
      <c r="GM45" s="324"/>
      <c r="GN45" s="324"/>
      <c r="GO45" s="324"/>
      <c r="GP45" s="324"/>
      <c r="GQ45" s="324"/>
      <c r="GR45" s="324"/>
      <c r="GS45" s="324"/>
      <c r="GV45" s="376"/>
      <c r="GW45" s="376"/>
      <c r="GX45" s="376"/>
      <c r="GY45" s="376"/>
      <c r="GZ45" s="376"/>
      <c r="HA45" s="376"/>
      <c r="HB45" s="376"/>
      <c r="HC45" s="376"/>
      <c r="HD45" s="376"/>
      <c r="HE45" s="376"/>
      <c r="HF45" s="376"/>
      <c r="HG45" s="376"/>
    </row>
    <row r="46" spans="1:215" s="276" customFormat="1" x14ac:dyDescent="0.5">
      <c r="A46" s="307"/>
      <c r="B46" s="307" t="s">
        <v>104</v>
      </c>
      <c r="C46" s="307"/>
      <c r="D46" s="307"/>
      <c r="E46" s="307"/>
      <c r="F46" s="307"/>
      <c r="G46" s="307"/>
      <c r="H46" s="307"/>
      <c r="I46" s="307"/>
      <c r="J46" s="307"/>
      <c r="K46" s="307"/>
      <c r="L46" s="307"/>
      <c r="M46" s="307"/>
      <c r="N46" s="307"/>
      <c r="O46" s="307"/>
      <c r="P46" s="307"/>
      <c r="Q46" s="307"/>
      <c r="R46" s="307"/>
      <c r="S46" s="307"/>
      <c r="T46" s="307"/>
      <c r="U46" s="307"/>
      <c r="V46" s="307"/>
      <c r="W46" s="307"/>
      <c r="X46" s="307"/>
      <c r="Y46" s="307"/>
      <c r="Z46" s="307"/>
      <c r="AA46" s="307"/>
      <c r="AB46" s="307"/>
      <c r="AC46" s="307"/>
      <c r="AD46" s="307"/>
      <c r="AE46" s="307"/>
      <c r="AF46" s="307"/>
      <c r="AG46" s="307"/>
      <c r="AH46" s="307"/>
      <c r="AI46" s="307"/>
      <c r="AJ46" s="307"/>
      <c r="AK46" s="307"/>
      <c r="AL46" s="307"/>
      <c r="AM46" s="307"/>
      <c r="AN46" s="307"/>
      <c r="AO46" s="307"/>
      <c r="AP46" s="307"/>
      <c r="AQ46" s="307"/>
      <c r="AR46" s="307"/>
      <c r="AS46" s="307"/>
      <c r="AT46" s="307"/>
      <c r="AU46" s="307"/>
      <c r="AV46" s="307"/>
      <c r="AW46" s="307"/>
      <c r="AX46" s="307"/>
      <c r="AY46" s="307"/>
      <c r="AZ46" s="307"/>
      <c r="BA46" s="307"/>
      <c r="BB46" s="307"/>
      <c r="BC46" s="307"/>
      <c r="BD46" s="307"/>
      <c r="BE46" s="307"/>
      <c r="BF46" s="307"/>
      <c r="BG46" s="307"/>
      <c r="BH46" s="307"/>
      <c r="BI46" s="307"/>
      <c r="BJ46" s="307"/>
      <c r="BK46" s="307"/>
      <c r="BL46" s="307"/>
      <c r="BM46" s="307"/>
      <c r="BN46" s="307"/>
      <c r="BO46" s="307"/>
      <c r="BP46" s="307"/>
      <c r="BQ46" s="307"/>
      <c r="BR46" s="307"/>
      <c r="BS46" s="307"/>
      <c r="BT46" s="307"/>
      <c r="BU46" s="307"/>
      <c r="BV46" s="307"/>
      <c r="BW46" s="307"/>
      <c r="BX46" s="307"/>
      <c r="BY46" s="307"/>
      <c r="BZ46" s="307"/>
      <c r="CA46" s="307"/>
      <c r="CB46" s="307"/>
      <c r="CC46" s="307"/>
      <c r="CD46" s="307"/>
      <c r="CE46" s="307"/>
      <c r="CF46" s="307"/>
      <c r="CG46" s="307">
        <v>2535</v>
      </c>
      <c r="CH46" s="307"/>
      <c r="CI46" s="307"/>
      <c r="CJ46" s="307"/>
      <c r="CK46" s="307">
        <v>2944</v>
      </c>
      <c r="CL46" s="307"/>
      <c r="CM46" s="307"/>
      <c r="CN46" s="307"/>
      <c r="CO46" s="307">
        <v>2403</v>
      </c>
      <c r="CP46" s="307"/>
      <c r="CQ46" s="307"/>
      <c r="CR46" s="307"/>
      <c r="CS46" s="307">
        <v>7882</v>
      </c>
      <c r="CT46" s="307"/>
      <c r="CU46" s="307"/>
      <c r="CV46" s="307"/>
      <c r="CW46" s="307"/>
      <c r="CX46" s="307"/>
      <c r="DQ46" s="325"/>
      <c r="DS46" s="324"/>
      <c r="DT46" s="324"/>
      <c r="DU46" s="324" t="s">
        <v>104</v>
      </c>
      <c r="DV46" s="307" t="s">
        <v>104</v>
      </c>
      <c r="DW46" s="324"/>
      <c r="DX46" s="324"/>
      <c r="DY46" s="324"/>
      <c r="DZ46" s="324"/>
      <c r="EA46" s="324"/>
      <c r="EB46" s="324"/>
      <c r="EC46" s="324"/>
      <c r="ED46" s="324"/>
      <c r="EE46" s="324"/>
      <c r="EF46" s="324"/>
      <c r="EG46" s="324"/>
      <c r="EH46" s="324"/>
      <c r="EI46" s="324"/>
      <c r="EJ46" s="324"/>
      <c r="EK46" s="324"/>
      <c r="EL46" s="324"/>
      <c r="EM46" s="324"/>
      <c r="EN46" s="324"/>
      <c r="EO46" s="324"/>
      <c r="EP46" s="324"/>
      <c r="EQ46" s="324"/>
      <c r="ER46" s="324"/>
      <c r="ES46" s="324"/>
      <c r="ET46" s="324"/>
      <c r="EU46" s="324"/>
      <c r="EV46" s="324"/>
      <c r="EW46" s="324"/>
      <c r="EX46" s="324"/>
      <c r="EY46" s="324"/>
      <c r="EZ46" s="324"/>
      <c r="FA46" s="324"/>
      <c r="FB46" s="324"/>
      <c r="FC46" s="324"/>
      <c r="FD46" s="324"/>
      <c r="FE46" s="324"/>
      <c r="FF46" s="324"/>
      <c r="FG46" s="324"/>
      <c r="FH46" s="324"/>
      <c r="FI46" s="324"/>
      <c r="FJ46" s="324"/>
      <c r="FK46" s="324"/>
      <c r="FL46" s="324"/>
      <c r="FM46" s="324"/>
      <c r="FN46" s="324"/>
      <c r="FO46" s="324"/>
      <c r="FP46" s="324"/>
      <c r="FQ46" s="324"/>
      <c r="FR46" s="324"/>
      <c r="FS46" s="324"/>
      <c r="FT46" s="324"/>
      <c r="FU46" s="324"/>
      <c r="FV46" s="324"/>
      <c r="FW46" s="324"/>
      <c r="FX46" s="324"/>
      <c r="FY46" s="324"/>
      <c r="FZ46" s="324"/>
      <c r="GA46" s="324"/>
      <c r="GB46" s="324"/>
      <c r="GC46" s="324"/>
      <c r="GD46" s="324"/>
      <c r="GE46" s="324"/>
      <c r="GF46" s="324"/>
      <c r="GG46" s="324">
        <v>2535</v>
      </c>
      <c r="GH46" s="324"/>
      <c r="GI46" s="324"/>
      <c r="GJ46" s="324">
        <v>2944</v>
      </c>
      <c r="GK46" s="324"/>
      <c r="GL46" s="324"/>
      <c r="GM46" s="324">
        <v>2403</v>
      </c>
      <c r="GN46" s="324"/>
      <c r="GO46" s="324"/>
      <c r="GP46" s="324">
        <v>7882</v>
      </c>
      <c r="GQ46" s="324"/>
      <c r="GR46" s="324"/>
      <c r="GS46" s="324"/>
      <c r="GU46" s="307" t="s">
        <v>104</v>
      </c>
      <c r="GV46" s="376"/>
      <c r="GW46" s="376"/>
      <c r="GX46" s="376"/>
      <c r="GY46" s="376"/>
      <c r="GZ46" s="376"/>
      <c r="HA46" s="376"/>
      <c r="HB46" s="376"/>
      <c r="HC46" s="376"/>
      <c r="HD46" s="376"/>
      <c r="HE46" s="376"/>
      <c r="HF46" s="376"/>
      <c r="HG46" s="376"/>
    </row>
    <row r="47" spans="1:215" s="276" customFormat="1" x14ac:dyDescent="0.5">
      <c r="A47" s="307"/>
      <c r="B47" s="307" t="s">
        <v>162</v>
      </c>
      <c r="C47" s="307">
        <v>2738</v>
      </c>
      <c r="D47" s="307">
        <v>2600</v>
      </c>
      <c r="E47" s="307">
        <v>5338</v>
      </c>
      <c r="F47" s="307"/>
      <c r="G47" s="307">
        <v>3089</v>
      </c>
      <c r="H47" s="307">
        <v>2778</v>
      </c>
      <c r="I47" s="307">
        <v>5867</v>
      </c>
      <c r="J47" s="307"/>
      <c r="K47" s="307">
        <v>424</v>
      </c>
      <c r="L47" s="307">
        <v>350</v>
      </c>
      <c r="M47" s="307">
        <v>774</v>
      </c>
      <c r="N47" s="307"/>
      <c r="O47" s="307">
        <v>29</v>
      </c>
      <c r="P47" s="307">
        <v>27</v>
      </c>
      <c r="Q47" s="307">
        <v>56</v>
      </c>
      <c r="R47" s="307"/>
      <c r="S47" s="307">
        <v>6280</v>
      </c>
      <c r="T47" s="307">
        <v>5755</v>
      </c>
      <c r="U47" s="307">
        <v>12035</v>
      </c>
      <c r="V47" s="307">
        <v>0</v>
      </c>
      <c r="W47" s="307"/>
      <c r="X47" s="307"/>
      <c r="Y47" s="307">
        <v>0</v>
      </c>
      <c r="Z47" s="307"/>
      <c r="AA47" s="307"/>
      <c r="AB47" s="307"/>
      <c r="AC47" s="307">
        <v>0</v>
      </c>
      <c r="AD47" s="307"/>
      <c r="AE47" s="307"/>
      <c r="AF47" s="307"/>
      <c r="AG47" s="307">
        <v>0</v>
      </c>
      <c r="AH47" s="307"/>
      <c r="AI47" s="307"/>
      <c r="AJ47" s="307"/>
      <c r="AK47" s="307">
        <v>0</v>
      </c>
      <c r="AL47" s="307"/>
      <c r="AM47" s="307"/>
      <c r="AN47" s="307"/>
      <c r="AO47" s="307">
        <v>0</v>
      </c>
      <c r="AP47" s="307"/>
      <c r="AQ47" s="307"/>
      <c r="AR47" s="307"/>
      <c r="AS47" s="307">
        <v>0</v>
      </c>
      <c r="AT47" s="307"/>
      <c r="AU47" s="307">
        <v>0</v>
      </c>
      <c r="AV47" s="307">
        <v>0</v>
      </c>
      <c r="AW47" s="307">
        <v>0</v>
      </c>
      <c r="AX47" s="307">
        <v>0</v>
      </c>
      <c r="AY47" s="307"/>
      <c r="AZ47" s="307"/>
      <c r="BA47" s="307">
        <v>0</v>
      </c>
      <c r="BB47" s="307"/>
      <c r="BC47" s="307"/>
      <c r="BD47" s="307"/>
      <c r="BE47" s="307">
        <v>0</v>
      </c>
      <c r="BF47" s="307"/>
      <c r="BG47" s="307"/>
      <c r="BH47" s="307"/>
      <c r="BI47" s="307">
        <v>0</v>
      </c>
      <c r="BJ47" s="307"/>
      <c r="BK47" s="307">
        <v>0</v>
      </c>
      <c r="BL47" s="307">
        <v>0</v>
      </c>
      <c r="BM47" s="307">
        <v>0</v>
      </c>
      <c r="BN47" s="307">
        <v>0</v>
      </c>
      <c r="BO47" s="307"/>
      <c r="BP47" s="307"/>
      <c r="BQ47" s="307">
        <v>0</v>
      </c>
      <c r="BR47" s="307"/>
      <c r="BS47" s="307"/>
      <c r="BT47" s="307"/>
      <c r="BU47" s="307">
        <v>0</v>
      </c>
      <c r="BV47" s="307"/>
      <c r="BW47" s="307"/>
      <c r="BX47" s="307"/>
      <c r="BY47" s="307">
        <v>0</v>
      </c>
      <c r="BZ47" s="307"/>
      <c r="CA47" s="307">
        <v>0</v>
      </c>
      <c r="CB47" s="307">
        <v>0</v>
      </c>
      <c r="CC47" s="307">
        <v>0</v>
      </c>
      <c r="CD47" s="307">
        <v>0</v>
      </c>
      <c r="CE47" s="307"/>
      <c r="CF47" s="307"/>
      <c r="CG47" s="307"/>
      <c r="CH47" s="307"/>
      <c r="CI47" s="307"/>
      <c r="CJ47" s="307"/>
      <c r="CK47" s="307"/>
      <c r="CL47" s="307"/>
      <c r="CM47" s="307"/>
      <c r="CN47" s="307"/>
      <c r="CO47" s="307"/>
      <c r="CP47" s="307"/>
      <c r="CQ47" s="307">
        <v>0</v>
      </c>
      <c r="CR47" s="307">
        <v>0</v>
      </c>
      <c r="CS47" s="307">
        <v>0</v>
      </c>
      <c r="CT47" s="307">
        <v>0</v>
      </c>
      <c r="CU47" s="307">
        <v>6280</v>
      </c>
      <c r="CV47" s="307">
        <v>5755</v>
      </c>
      <c r="CW47" s="307">
        <v>12035</v>
      </c>
      <c r="CX47" s="307">
        <v>0</v>
      </c>
      <c r="DQ47" s="325"/>
      <c r="DS47" s="324"/>
      <c r="DT47" s="324"/>
      <c r="DU47" s="324" t="s">
        <v>162</v>
      </c>
      <c r="DV47" s="307" t="s">
        <v>162</v>
      </c>
      <c r="DW47" s="324">
        <v>2738</v>
      </c>
      <c r="DX47" s="324">
        <v>2600</v>
      </c>
      <c r="DY47" s="324">
        <v>5338</v>
      </c>
      <c r="DZ47" s="324">
        <v>3089</v>
      </c>
      <c r="EA47" s="324">
        <v>2778</v>
      </c>
      <c r="EB47" s="324">
        <v>5867</v>
      </c>
      <c r="EC47" s="324">
        <v>424</v>
      </c>
      <c r="ED47" s="324">
        <v>350</v>
      </c>
      <c r="EE47" s="324">
        <v>774</v>
      </c>
      <c r="EF47" s="324">
        <v>29</v>
      </c>
      <c r="EG47" s="324">
        <v>27</v>
      </c>
      <c r="EH47" s="324">
        <v>56</v>
      </c>
      <c r="EI47" s="324">
        <v>6280</v>
      </c>
      <c r="EJ47" s="324">
        <v>5755</v>
      </c>
      <c r="EK47" s="324">
        <v>12035</v>
      </c>
      <c r="EL47" s="324"/>
      <c r="EM47" s="324"/>
      <c r="EN47" s="324">
        <v>0</v>
      </c>
      <c r="EO47" s="324"/>
      <c r="EP47" s="324"/>
      <c r="EQ47" s="324">
        <v>0</v>
      </c>
      <c r="ER47" s="324"/>
      <c r="ES47" s="324"/>
      <c r="ET47" s="324">
        <v>0</v>
      </c>
      <c r="EU47" s="324"/>
      <c r="EV47" s="324"/>
      <c r="EW47" s="324">
        <v>0</v>
      </c>
      <c r="EX47" s="324"/>
      <c r="EY47" s="324"/>
      <c r="EZ47" s="324">
        <v>0</v>
      </c>
      <c r="FA47" s="324"/>
      <c r="FB47" s="324"/>
      <c r="FC47" s="324">
        <v>0</v>
      </c>
      <c r="FD47" s="324">
        <v>0</v>
      </c>
      <c r="FE47" s="324">
        <v>0</v>
      </c>
      <c r="FF47" s="324">
        <v>0</v>
      </c>
      <c r="FG47" s="324"/>
      <c r="FH47" s="324"/>
      <c r="FI47" s="324">
        <v>0</v>
      </c>
      <c r="FJ47" s="324"/>
      <c r="FK47" s="324"/>
      <c r="FL47" s="324">
        <v>0</v>
      </c>
      <c r="FM47" s="324"/>
      <c r="FN47" s="324"/>
      <c r="FO47" s="324">
        <v>0</v>
      </c>
      <c r="FP47" s="324">
        <v>0</v>
      </c>
      <c r="FQ47" s="324">
        <v>0</v>
      </c>
      <c r="FR47" s="324">
        <v>0</v>
      </c>
      <c r="FS47" s="324"/>
      <c r="FT47" s="324"/>
      <c r="FU47" s="324">
        <v>0</v>
      </c>
      <c r="FV47" s="324"/>
      <c r="FW47" s="324"/>
      <c r="FX47" s="324">
        <v>0</v>
      </c>
      <c r="FY47" s="324"/>
      <c r="FZ47" s="324"/>
      <c r="GA47" s="324">
        <v>0</v>
      </c>
      <c r="GB47" s="324">
        <v>0</v>
      </c>
      <c r="GC47" s="324">
        <v>0</v>
      </c>
      <c r="GD47" s="324">
        <v>0</v>
      </c>
      <c r="GE47" s="324"/>
      <c r="GF47" s="324"/>
      <c r="GG47" s="324"/>
      <c r="GH47" s="324"/>
      <c r="GI47" s="324"/>
      <c r="GJ47" s="324"/>
      <c r="GK47" s="324"/>
      <c r="GL47" s="324"/>
      <c r="GM47" s="324"/>
      <c r="GN47" s="324">
        <v>0</v>
      </c>
      <c r="GO47" s="324">
        <v>0</v>
      </c>
      <c r="GP47" s="324">
        <v>0</v>
      </c>
      <c r="GQ47" s="324">
        <v>6280</v>
      </c>
      <c r="GR47" s="324">
        <v>5755</v>
      </c>
      <c r="GS47" s="324">
        <v>12035</v>
      </c>
      <c r="GU47" s="307" t="s">
        <v>162</v>
      </c>
      <c r="GV47" s="376"/>
      <c r="GW47" s="376"/>
      <c r="GX47" s="376">
        <v>0</v>
      </c>
      <c r="GY47" s="376"/>
      <c r="GZ47" s="376"/>
      <c r="HA47" s="376">
        <v>0</v>
      </c>
      <c r="HB47" s="376"/>
      <c r="HC47" s="376"/>
      <c r="HD47" s="376">
        <v>0</v>
      </c>
      <c r="HE47" s="376">
        <v>0</v>
      </c>
      <c r="HF47" s="376">
        <v>0</v>
      </c>
      <c r="HG47" s="376">
        <v>0</v>
      </c>
    </row>
    <row r="48" spans="1:215" s="276" customFormat="1" x14ac:dyDescent="0.5">
      <c r="A48" s="307"/>
      <c r="B48" s="307"/>
      <c r="C48" s="307">
        <v>2740</v>
      </c>
      <c r="D48" s="307">
        <v>2606</v>
      </c>
      <c r="E48" s="307">
        <v>5346</v>
      </c>
      <c r="F48" s="307">
        <v>1</v>
      </c>
      <c r="G48" s="307">
        <v>4035</v>
      </c>
      <c r="H48" s="307">
        <v>3709</v>
      </c>
      <c r="I48" s="307">
        <v>7744</v>
      </c>
      <c r="J48" s="307">
        <v>134</v>
      </c>
      <c r="K48" s="307">
        <v>4471</v>
      </c>
      <c r="L48" s="307">
        <v>4178</v>
      </c>
      <c r="M48" s="307">
        <v>8649</v>
      </c>
      <c r="N48" s="307">
        <v>699</v>
      </c>
      <c r="O48" s="307">
        <v>4361</v>
      </c>
      <c r="P48" s="307">
        <v>3999</v>
      </c>
      <c r="Q48" s="307">
        <v>8360</v>
      </c>
      <c r="R48" s="307">
        <v>695</v>
      </c>
      <c r="S48" s="307">
        <v>15607</v>
      </c>
      <c r="T48" s="307">
        <v>14492</v>
      </c>
      <c r="U48" s="307">
        <v>30099</v>
      </c>
      <c r="V48" s="307">
        <v>1529</v>
      </c>
      <c r="W48" s="307">
        <v>4374</v>
      </c>
      <c r="X48" s="307">
        <v>4218</v>
      </c>
      <c r="Y48" s="307">
        <v>8592</v>
      </c>
      <c r="Z48" s="307">
        <v>742</v>
      </c>
      <c r="AA48" s="307">
        <v>4585</v>
      </c>
      <c r="AB48" s="307">
        <v>4329</v>
      </c>
      <c r="AC48" s="307">
        <v>8914</v>
      </c>
      <c r="AD48" s="307">
        <v>735</v>
      </c>
      <c r="AE48" s="307">
        <v>4989</v>
      </c>
      <c r="AF48" s="307">
        <v>4751</v>
      </c>
      <c r="AG48" s="307">
        <v>9740</v>
      </c>
      <c r="AH48" s="307">
        <v>762</v>
      </c>
      <c r="AI48" s="307">
        <v>4935</v>
      </c>
      <c r="AJ48" s="307">
        <v>4709</v>
      </c>
      <c r="AK48" s="307">
        <v>9644</v>
      </c>
      <c r="AL48" s="307">
        <v>761</v>
      </c>
      <c r="AM48" s="307">
        <v>4726</v>
      </c>
      <c r="AN48" s="307">
        <v>4473</v>
      </c>
      <c r="AO48" s="307">
        <v>9199</v>
      </c>
      <c r="AP48" s="307">
        <v>735</v>
      </c>
      <c r="AQ48" s="307">
        <v>4747</v>
      </c>
      <c r="AR48" s="307">
        <v>4525</v>
      </c>
      <c r="AS48" s="307">
        <v>9272</v>
      </c>
      <c r="AT48" s="307">
        <v>738</v>
      </c>
      <c r="AU48" s="307">
        <v>28356</v>
      </c>
      <c r="AV48" s="307">
        <v>27005</v>
      </c>
      <c r="AW48" s="307">
        <v>55361</v>
      </c>
      <c r="AX48" s="307">
        <v>4473</v>
      </c>
      <c r="AY48" s="307">
        <v>4993</v>
      </c>
      <c r="AZ48" s="307">
        <v>4662</v>
      </c>
      <c r="BA48" s="307">
        <v>9655</v>
      </c>
      <c r="BB48" s="307">
        <v>391</v>
      </c>
      <c r="BC48" s="307">
        <v>4954</v>
      </c>
      <c r="BD48" s="307">
        <v>4702</v>
      </c>
      <c r="BE48" s="307">
        <v>9656</v>
      </c>
      <c r="BF48" s="307">
        <v>386</v>
      </c>
      <c r="BG48" s="307">
        <v>4769</v>
      </c>
      <c r="BH48" s="307">
        <v>4705</v>
      </c>
      <c r="BI48" s="307">
        <v>9474</v>
      </c>
      <c r="BJ48" s="307">
        <v>364</v>
      </c>
      <c r="BK48" s="307">
        <v>14716</v>
      </c>
      <c r="BL48" s="307">
        <v>14069</v>
      </c>
      <c r="BM48" s="307">
        <v>28785</v>
      </c>
      <c r="BN48" s="307">
        <v>1141</v>
      </c>
      <c r="BO48" s="307">
        <v>2687</v>
      </c>
      <c r="BP48" s="307">
        <v>3758</v>
      </c>
      <c r="BQ48" s="307">
        <v>6445</v>
      </c>
      <c r="BR48" s="307">
        <v>221</v>
      </c>
      <c r="BS48" s="307">
        <v>2501</v>
      </c>
      <c r="BT48" s="307">
        <v>3593</v>
      </c>
      <c r="BU48" s="307">
        <v>6094</v>
      </c>
      <c r="BV48" s="307">
        <v>220</v>
      </c>
      <c r="BW48" s="307">
        <v>2242</v>
      </c>
      <c r="BX48" s="307">
        <v>3272</v>
      </c>
      <c r="BY48" s="307">
        <v>5514</v>
      </c>
      <c r="BZ48" s="307">
        <v>221</v>
      </c>
      <c r="CA48" s="307">
        <v>7430</v>
      </c>
      <c r="CB48" s="307">
        <v>10623</v>
      </c>
      <c r="CC48" s="307">
        <v>18053</v>
      </c>
      <c r="CD48" s="307">
        <v>662</v>
      </c>
      <c r="CE48" s="307">
        <v>91</v>
      </c>
      <c r="CF48" s="307">
        <v>102</v>
      </c>
      <c r="CG48" s="307">
        <v>193</v>
      </c>
      <c r="CH48" s="307">
        <v>12</v>
      </c>
      <c r="CI48" s="307">
        <v>113</v>
      </c>
      <c r="CJ48" s="307">
        <v>139</v>
      </c>
      <c r="CK48" s="307">
        <v>252</v>
      </c>
      <c r="CL48" s="307">
        <v>14</v>
      </c>
      <c r="CM48" s="307">
        <v>99</v>
      </c>
      <c r="CN48" s="307">
        <v>118</v>
      </c>
      <c r="CO48" s="307">
        <v>217</v>
      </c>
      <c r="CP48" s="307">
        <v>15</v>
      </c>
      <c r="CQ48" s="307">
        <v>7733</v>
      </c>
      <c r="CR48" s="307">
        <v>10982</v>
      </c>
      <c r="CS48" s="307">
        <v>18715</v>
      </c>
      <c r="CT48" s="307">
        <v>703</v>
      </c>
      <c r="CU48" s="307">
        <v>66412</v>
      </c>
      <c r="CV48" s="307">
        <v>66548</v>
      </c>
      <c r="CW48" s="307">
        <v>132960</v>
      </c>
      <c r="CX48" s="307">
        <v>7846</v>
      </c>
      <c r="DQ48" s="325"/>
      <c r="DS48" s="324"/>
      <c r="DT48" s="324"/>
      <c r="DU48" s="324"/>
      <c r="DV48" s="307"/>
      <c r="DW48" s="324">
        <v>2740</v>
      </c>
      <c r="DX48" s="324">
        <v>2606</v>
      </c>
      <c r="DY48" s="324">
        <v>5346</v>
      </c>
      <c r="DZ48" s="324">
        <v>4035</v>
      </c>
      <c r="EA48" s="324">
        <v>3709</v>
      </c>
      <c r="EB48" s="324">
        <v>7744</v>
      </c>
      <c r="EC48" s="324">
        <v>4471</v>
      </c>
      <c r="ED48" s="324">
        <v>4178</v>
      </c>
      <c r="EE48" s="324">
        <v>8649</v>
      </c>
      <c r="EF48" s="324">
        <v>4361</v>
      </c>
      <c r="EG48" s="324">
        <v>3999</v>
      </c>
      <c r="EH48" s="324">
        <v>8360</v>
      </c>
      <c r="EI48" s="324">
        <v>15607</v>
      </c>
      <c r="EJ48" s="324">
        <v>14492</v>
      </c>
      <c r="EK48" s="324">
        <v>30099</v>
      </c>
      <c r="EL48" s="324">
        <v>4374</v>
      </c>
      <c r="EM48" s="324">
        <v>4218</v>
      </c>
      <c r="EN48" s="324">
        <v>8592</v>
      </c>
      <c r="EO48" s="324">
        <v>4585</v>
      </c>
      <c r="EP48" s="324">
        <v>4329</v>
      </c>
      <c r="EQ48" s="324">
        <v>8914</v>
      </c>
      <c r="ER48" s="324">
        <v>4989</v>
      </c>
      <c r="ES48" s="324">
        <v>4751</v>
      </c>
      <c r="ET48" s="324">
        <v>9740</v>
      </c>
      <c r="EU48" s="324">
        <v>4935</v>
      </c>
      <c r="EV48" s="324">
        <v>4709</v>
      </c>
      <c r="EW48" s="324">
        <v>9644</v>
      </c>
      <c r="EX48" s="324">
        <v>4726</v>
      </c>
      <c r="EY48" s="324">
        <v>4473</v>
      </c>
      <c r="EZ48" s="324">
        <v>9199</v>
      </c>
      <c r="FA48" s="324">
        <v>4747</v>
      </c>
      <c r="FB48" s="324">
        <v>4525</v>
      </c>
      <c r="FC48" s="324">
        <v>9272</v>
      </c>
      <c r="FD48" s="324">
        <v>28356</v>
      </c>
      <c r="FE48" s="324">
        <v>27005</v>
      </c>
      <c r="FF48" s="324">
        <v>55361</v>
      </c>
      <c r="FG48" s="324">
        <v>4993</v>
      </c>
      <c r="FH48" s="324">
        <v>4662</v>
      </c>
      <c r="FI48" s="324">
        <v>9655</v>
      </c>
      <c r="FJ48" s="324">
        <v>4954</v>
      </c>
      <c r="FK48" s="324">
        <v>4702</v>
      </c>
      <c r="FL48" s="324">
        <v>9656</v>
      </c>
      <c r="FM48" s="324">
        <v>4769</v>
      </c>
      <c r="FN48" s="324">
        <v>4705</v>
      </c>
      <c r="FO48" s="324">
        <v>9474</v>
      </c>
      <c r="FP48" s="324">
        <v>14716</v>
      </c>
      <c r="FQ48" s="324">
        <v>14069</v>
      </c>
      <c r="FR48" s="324">
        <v>28785</v>
      </c>
      <c r="FS48" s="324">
        <v>2687</v>
      </c>
      <c r="FT48" s="324">
        <v>3758</v>
      </c>
      <c r="FU48" s="324">
        <v>6445</v>
      </c>
      <c r="FV48" s="324">
        <v>2501</v>
      </c>
      <c r="FW48" s="324">
        <v>3593</v>
      </c>
      <c r="FX48" s="324">
        <v>6094</v>
      </c>
      <c r="FY48" s="324">
        <v>2242</v>
      </c>
      <c r="FZ48" s="324">
        <v>3272</v>
      </c>
      <c r="GA48" s="324">
        <v>5514</v>
      </c>
      <c r="GB48" s="324">
        <v>7430</v>
      </c>
      <c r="GC48" s="324">
        <v>10623</v>
      </c>
      <c r="GD48" s="324">
        <v>18053</v>
      </c>
      <c r="GE48" s="324">
        <v>91</v>
      </c>
      <c r="GF48" s="324">
        <v>102</v>
      </c>
      <c r="GG48" s="324">
        <v>193</v>
      </c>
      <c r="GH48" s="324">
        <v>113</v>
      </c>
      <c r="GI48" s="324">
        <v>139</v>
      </c>
      <c r="GJ48" s="324">
        <v>252</v>
      </c>
      <c r="GK48" s="324">
        <v>99</v>
      </c>
      <c r="GL48" s="324">
        <v>118</v>
      </c>
      <c r="GM48" s="324">
        <v>217</v>
      </c>
      <c r="GN48" s="324">
        <v>7733</v>
      </c>
      <c r="GO48" s="324">
        <v>10982</v>
      </c>
      <c r="GP48" s="324">
        <v>18715</v>
      </c>
      <c r="GQ48" s="324">
        <v>66412</v>
      </c>
      <c r="GR48" s="324">
        <v>66548</v>
      </c>
      <c r="GS48" s="324">
        <v>132960</v>
      </c>
      <c r="GU48" s="307"/>
      <c r="GV48" s="376">
        <v>2687</v>
      </c>
      <c r="GW48" s="376">
        <v>3758</v>
      </c>
      <c r="GX48" s="376">
        <v>6445</v>
      </c>
      <c r="GY48" s="376">
        <v>2501</v>
      </c>
      <c r="GZ48" s="376">
        <v>3593</v>
      </c>
      <c r="HA48" s="376">
        <v>6094</v>
      </c>
      <c r="HB48" s="376">
        <v>2242</v>
      </c>
      <c r="HC48" s="376">
        <v>3272</v>
      </c>
      <c r="HD48" s="376">
        <v>5514</v>
      </c>
      <c r="HE48" s="376">
        <v>7430</v>
      </c>
      <c r="HF48" s="376">
        <v>10623</v>
      </c>
      <c r="HG48" s="376">
        <v>18053</v>
      </c>
    </row>
  </sheetData>
  <mergeCells count="120">
    <mergeCell ref="GE27:GG27"/>
    <mergeCell ref="GH27:GJ27"/>
    <mergeCell ref="GK27:GM27"/>
    <mergeCell ref="GN27:GP27"/>
    <mergeCell ref="GQ27:GS27"/>
    <mergeCell ref="GK2:GM2"/>
    <mergeCell ref="GN2:GP2"/>
    <mergeCell ref="GQ2:GS2"/>
    <mergeCell ref="GH2:GJ2"/>
    <mergeCell ref="GE2:GG2"/>
    <mergeCell ref="GU2:GU3"/>
    <mergeCell ref="GU27:GU28"/>
    <mergeCell ref="GV27:GX27"/>
    <mergeCell ref="GY27:HA27"/>
    <mergeCell ref="HB27:HD27"/>
    <mergeCell ref="HE27:HG27"/>
    <mergeCell ref="GV2:GX2"/>
    <mergeCell ref="GY2:HA2"/>
    <mergeCell ref="HB2:HD2"/>
    <mergeCell ref="HE2:HG2"/>
    <mergeCell ref="FP27:FR27"/>
    <mergeCell ref="FS27:FU27"/>
    <mergeCell ref="FV27:FX27"/>
    <mergeCell ref="FY27:GA27"/>
    <mergeCell ref="GB27:GD27"/>
    <mergeCell ref="FD2:FF2"/>
    <mergeCell ref="FG2:FI2"/>
    <mergeCell ref="FJ2:FL2"/>
    <mergeCell ref="FM2:FO2"/>
    <mergeCell ref="FG27:FI27"/>
    <mergeCell ref="FJ27:FL27"/>
    <mergeCell ref="FM27:FO27"/>
    <mergeCell ref="FV2:FX2"/>
    <mergeCell ref="FY2:GA2"/>
    <mergeCell ref="GB2:GD2"/>
    <mergeCell ref="FS2:FU2"/>
    <mergeCell ref="DS27:DS28"/>
    <mergeCell ref="DU27:DU28"/>
    <mergeCell ref="DW27:DY27"/>
    <mergeCell ref="DZ27:EB27"/>
    <mergeCell ref="EC27:EE27"/>
    <mergeCell ref="EF27:EH27"/>
    <mergeCell ref="EI27:EK27"/>
    <mergeCell ref="FA27:FC27"/>
    <mergeCell ref="FD27:FF27"/>
    <mergeCell ref="AE27:AH27"/>
    <mergeCell ref="AI27:AL27"/>
    <mergeCell ref="AM27:AP27"/>
    <mergeCell ref="AQ27:AT27"/>
    <mergeCell ref="AU27:AX27"/>
    <mergeCell ref="AY27:BB27"/>
    <mergeCell ref="FP2:FR2"/>
    <mergeCell ref="A27:A28"/>
    <mergeCell ref="B27:B28"/>
    <mergeCell ref="C27:F27"/>
    <mergeCell ref="G27:J27"/>
    <mergeCell ref="K27:N27"/>
    <mergeCell ref="O27:R27"/>
    <mergeCell ref="S27:V27"/>
    <mergeCell ref="W27:Z27"/>
    <mergeCell ref="AA27:AD27"/>
    <mergeCell ref="EL27:EN27"/>
    <mergeCell ref="EO27:EQ27"/>
    <mergeCell ref="ER27:ET27"/>
    <mergeCell ref="EU27:EW27"/>
    <mergeCell ref="EX27:EZ27"/>
    <mergeCell ref="DV27:DV28"/>
    <mergeCell ref="DZ2:EB2"/>
    <mergeCell ref="CA27:CD27"/>
    <mergeCell ref="CE27:CH27"/>
    <mergeCell ref="CI27:CL27"/>
    <mergeCell ref="CM27:CP27"/>
    <mergeCell ref="CQ27:CT27"/>
    <mergeCell ref="CU27:CX27"/>
    <mergeCell ref="BC27:BF27"/>
    <mergeCell ref="BG27:BJ27"/>
    <mergeCell ref="BK27:BN27"/>
    <mergeCell ref="BO27:BR27"/>
    <mergeCell ref="BS27:BV27"/>
    <mergeCell ref="BW27:BZ27"/>
    <mergeCell ref="CI2:CL2"/>
    <mergeCell ref="EU2:EW2"/>
    <mergeCell ref="EX2:EZ2"/>
    <mergeCell ref="DS2:DS3"/>
    <mergeCell ref="DU2:DU3"/>
    <mergeCell ref="DW2:DY2"/>
    <mergeCell ref="DV2:DV3"/>
    <mergeCell ref="FA2:FC2"/>
    <mergeCell ref="CM2:CP2"/>
    <mergeCell ref="CQ2:CT2"/>
    <mergeCell ref="CU2:CX2"/>
    <mergeCell ref="EC2:EE2"/>
    <mergeCell ref="EF2:EH2"/>
    <mergeCell ref="EI2:EK2"/>
    <mergeCell ref="EL2:EN2"/>
    <mergeCell ref="EO2:EQ2"/>
    <mergeCell ref="ER2:ET2"/>
    <mergeCell ref="CE2:CH2"/>
    <mergeCell ref="AQ2:AT2"/>
    <mergeCell ref="AU2:AX2"/>
    <mergeCell ref="AY2:BB2"/>
    <mergeCell ref="BC2:BF2"/>
    <mergeCell ref="BK2:BN2"/>
    <mergeCell ref="BO2:BR2"/>
    <mergeCell ref="BS2:BV2"/>
    <mergeCell ref="BW2:BZ2"/>
    <mergeCell ref="CA2:CD2"/>
    <mergeCell ref="BG2:BJ2"/>
    <mergeCell ref="AM2:AP2"/>
    <mergeCell ref="A2:A3"/>
    <mergeCell ref="B2:B3"/>
    <mergeCell ref="AA2:AD2"/>
    <mergeCell ref="AE2:AH2"/>
    <mergeCell ref="AI2:AL2"/>
    <mergeCell ref="W2:Z2"/>
    <mergeCell ref="C2:F2"/>
    <mergeCell ref="G2:J2"/>
    <mergeCell ref="K2:N2"/>
    <mergeCell ref="O2:R2"/>
    <mergeCell ref="S2:V2"/>
  </mergeCells>
  <pageMargins left="0.7" right="0.7" top="0.75" bottom="0.75" header="0.3" footer="0.3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N22"/>
  <sheetViews>
    <sheetView view="pageBreakPreview" topLeftCell="DH1" zoomScale="60" zoomScaleNormal="100" workbookViewId="0">
      <selection activeCell="EK15" sqref="EK15"/>
    </sheetView>
  </sheetViews>
  <sheetFormatPr defaultRowHeight="18.75" x14ac:dyDescent="0.45"/>
  <cols>
    <col min="1" max="1" width="24.83203125" customWidth="1"/>
    <col min="2" max="16" width="7.1640625" customWidth="1"/>
    <col min="19" max="19" width="25.83203125" customWidth="1"/>
    <col min="20" max="40" width="6.1640625" customWidth="1"/>
    <col min="41" max="41" width="9.33203125" customWidth="1"/>
    <col min="42" max="42" width="22.6640625" customWidth="1"/>
    <col min="43" max="54" width="7.33203125" customWidth="1"/>
    <col min="55" max="56" width="18.5" customWidth="1"/>
    <col min="57" max="57" width="23.83203125" customWidth="1"/>
    <col min="58" max="69" width="7.1640625" customWidth="1"/>
    <col min="70" max="71" width="18.5" customWidth="1"/>
    <col min="72" max="72" width="26.1640625" customWidth="1"/>
    <col min="73" max="73" width="7.6640625" style="29" bestFit="1" customWidth="1"/>
    <col min="74" max="74" width="8.33203125" style="29" bestFit="1" customWidth="1"/>
    <col min="75" max="75" width="7.6640625" style="29" bestFit="1" customWidth="1"/>
    <col min="76" max="76" width="27.5" style="29" bestFit="1" customWidth="1"/>
    <col min="77" max="77" width="18.5" hidden="1" customWidth="1"/>
    <col min="78" max="90" width="2.6640625" hidden="1" customWidth="1"/>
    <col min="91" max="91" width="18.5" hidden="1" customWidth="1"/>
    <col min="92" max="92" width="59.5" customWidth="1"/>
    <col min="93" max="93" width="7" customWidth="1"/>
    <col min="94" max="94" width="6.5" customWidth="1"/>
    <col min="95" max="95" width="46" customWidth="1"/>
    <col min="96" max="96" width="22.6640625" customWidth="1"/>
    <col min="97" max="97" width="49.1640625" bestFit="1" customWidth="1"/>
    <col min="98" max="99" width="11.1640625" customWidth="1"/>
    <col min="100" max="100" width="15.1640625" customWidth="1"/>
    <col min="101" max="112" width="11.5" customWidth="1"/>
    <col min="115" max="115" width="19" customWidth="1"/>
    <col min="116" max="118" width="10.5" customWidth="1"/>
    <col min="140" max="140" width="25.5" customWidth="1"/>
  </cols>
  <sheetData>
    <row r="1" spans="1:144" ht="24" x14ac:dyDescent="0.45">
      <c r="A1" s="159" t="s">
        <v>281</v>
      </c>
      <c r="S1" s="159" t="s">
        <v>287</v>
      </c>
      <c r="AP1" s="154" t="s">
        <v>288</v>
      </c>
      <c r="BE1" s="154" t="s">
        <v>289</v>
      </c>
      <c r="BT1" s="396" t="s">
        <v>290</v>
      </c>
      <c r="BZ1" s="408" t="s">
        <v>203</v>
      </c>
      <c r="CQ1" s="154" t="s">
        <v>204</v>
      </c>
      <c r="CV1" s="154" t="s">
        <v>205</v>
      </c>
      <c r="DK1" s="159" t="s">
        <v>281</v>
      </c>
      <c r="DN1" s="159" t="s">
        <v>287</v>
      </c>
      <c r="DQ1" s="154" t="s">
        <v>288</v>
      </c>
      <c r="DU1" s="154" t="s">
        <v>289</v>
      </c>
      <c r="EJ1" s="396" t="s">
        <v>290</v>
      </c>
      <c r="EK1" s="29"/>
      <c r="EL1" s="29"/>
      <c r="EM1" s="29"/>
      <c r="EN1" s="29"/>
    </row>
    <row r="2" spans="1:144" ht="21" customHeight="1" x14ac:dyDescent="0.45">
      <c r="A2" s="161"/>
      <c r="S2" s="165"/>
      <c r="AP2" s="154"/>
      <c r="BE2" s="154"/>
      <c r="BS2" s="241"/>
      <c r="BT2" s="156"/>
      <c r="BZ2" s="156"/>
      <c r="CQ2" s="160"/>
      <c r="CV2" s="643" t="s">
        <v>11</v>
      </c>
      <c r="CW2" s="641" t="s">
        <v>206</v>
      </c>
      <c r="CX2" s="641"/>
      <c r="CY2" s="641"/>
      <c r="CZ2" s="641" t="s">
        <v>207</v>
      </c>
      <c r="DA2" s="641"/>
      <c r="DB2" s="641"/>
      <c r="DC2" s="641" t="s">
        <v>295</v>
      </c>
      <c r="DD2" s="644"/>
      <c r="DE2" s="644"/>
      <c r="DF2" s="643" t="s">
        <v>296</v>
      </c>
      <c r="DG2" s="643"/>
      <c r="DH2" s="643"/>
      <c r="DK2" s="161"/>
      <c r="DN2" s="165"/>
      <c r="DQ2" s="154"/>
      <c r="DU2" s="154"/>
      <c r="EI2" s="241"/>
      <c r="EJ2" s="156"/>
      <c r="EK2" s="29"/>
      <c r="EL2" s="29"/>
      <c r="EM2" s="29"/>
      <c r="EN2" s="29"/>
    </row>
    <row r="3" spans="1:144" ht="18" customHeight="1" x14ac:dyDescent="0.45">
      <c r="A3" s="641" t="s">
        <v>11</v>
      </c>
      <c r="B3" s="641" t="s">
        <v>210</v>
      </c>
      <c r="C3" s="641"/>
      <c r="D3" s="641"/>
      <c r="E3" s="641"/>
      <c r="F3" s="641"/>
      <c r="G3" s="641"/>
      <c r="H3" s="641"/>
      <c r="I3" s="641"/>
      <c r="J3" s="641"/>
      <c r="K3" s="641"/>
      <c r="L3" s="641"/>
      <c r="M3" s="641"/>
      <c r="N3" s="641"/>
      <c r="O3" s="641"/>
      <c r="P3" s="641"/>
      <c r="S3" s="645" t="s">
        <v>11</v>
      </c>
      <c r="T3" s="645" t="s">
        <v>1</v>
      </c>
      <c r="U3" s="645"/>
      <c r="V3" s="645"/>
      <c r="W3" s="645"/>
      <c r="X3" s="645"/>
      <c r="Y3" s="645"/>
      <c r="Z3" s="645"/>
      <c r="AA3" s="645"/>
      <c r="AB3" s="645"/>
      <c r="AC3" s="645"/>
      <c r="AD3" s="645"/>
      <c r="AE3" s="645"/>
      <c r="AF3" s="645"/>
      <c r="AG3" s="645"/>
      <c r="AH3" s="645"/>
      <c r="AI3" s="645"/>
      <c r="AJ3" s="645"/>
      <c r="AK3" s="645"/>
      <c r="AL3" s="645"/>
      <c r="AM3" s="645"/>
      <c r="AN3" s="645"/>
      <c r="AP3" s="645" t="s">
        <v>11</v>
      </c>
      <c r="AQ3" s="641" t="s">
        <v>5</v>
      </c>
      <c r="AR3" s="641"/>
      <c r="AS3" s="641"/>
      <c r="AT3" s="641"/>
      <c r="AU3" s="641"/>
      <c r="AV3" s="641"/>
      <c r="AW3" s="641"/>
      <c r="AX3" s="641"/>
      <c r="AY3" s="641"/>
      <c r="AZ3" s="641"/>
      <c r="BA3" s="641"/>
      <c r="BB3" s="641"/>
      <c r="BE3" s="645" t="s">
        <v>11</v>
      </c>
      <c r="BF3" s="641" t="s">
        <v>6</v>
      </c>
      <c r="BG3" s="641"/>
      <c r="BH3" s="641"/>
      <c r="BI3" s="641"/>
      <c r="BJ3" s="641"/>
      <c r="BK3" s="641"/>
      <c r="BL3" s="641"/>
      <c r="BM3" s="641"/>
      <c r="BN3" s="641"/>
      <c r="BO3" s="641"/>
      <c r="BP3" s="641"/>
      <c r="BQ3" s="641"/>
      <c r="BS3" s="241"/>
      <c r="BT3" s="641" t="s">
        <v>211</v>
      </c>
      <c r="BU3" s="642" t="s">
        <v>212</v>
      </c>
      <c r="BV3" s="642"/>
      <c r="BW3" s="642"/>
      <c r="BX3" s="642"/>
      <c r="BZ3" s="641" t="s">
        <v>211</v>
      </c>
      <c r="CA3" s="642" t="s">
        <v>212</v>
      </c>
      <c r="CB3" s="642"/>
      <c r="CC3" s="642"/>
      <c r="CD3" s="642"/>
      <c r="CE3" s="642"/>
      <c r="CF3" s="642"/>
      <c r="CG3" s="642"/>
      <c r="CH3" s="642"/>
      <c r="CI3" s="642"/>
      <c r="CJ3" s="642"/>
      <c r="CK3" s="642"/>
      <c r="CL3" s="642"/>
      <c r="CP3" s="413" t="s">
        <v>163</v>
      </c>
      <c r="CQ3" s="409" t="s">
        <v>213</v>
      </c>
      <c r="CR3" s="397" t="s">
        <v>226</v>
      </c>
      <c r="CS3" s="397" t="s">
        <v>228</v>
      </c>
      <c r="CV3" s="643"/>
      <c r="CW3" s="415" t="s">
        <v>219</v>
      </c>
      <c r="CX3" s="415" t="s">
        <v>220</v>
      </c>
      <c r="CY3" s="415" t="s">
        <v>221</v>
      </c>
      <c r="CZ3" s="415" t="s">
        <v>219</v>
      </c>
      <c r="DA3" s="415" t="s">
        <v>220</v>
      </c>
      <c r="DB3" s="415" t="s">
        <v>221</v>
      </c>
      <c r="DC3" s="415" t="s">
        <v>219</v>
      </c>
      <c r="DD3" s="415" t="s">
        <v>220</v>
      </c>
      <c r="DE3" s="415" t="s">
        <v>221</v>
      </c>
      <c r="DF3" s="415" t="s">
        <v>219</v>
      </c>
      <c r="DG3" s="415" t="s">
        <v>220</v>
      </c>
      <c r="DH3" s="415" t="s">
        <v>221</v>
      </c>
      <c r="DK3" s="641" t="s">
        <v>11</v>
      </c>
      <c r="DL3" s="170"/>
      <c r="DN3" s="645" t="s">
        <v>11</v>
      </c>
      <c r="DO3" s="175"/>
      <c r="DQ3" s="645" t="s">
        <v>11</v>
      </c>
      <c r="DR3" s="170"/>
      <c r="DU3" s="645" t="s">
        <v>11</v>
      </c>
      <c r="DV3" s="641" t="s">
        <v>6</v>
      </c>
      <c r="DW3" s="641"/>
      <c r="DX3" s="641"/>
      <c r="DY3" s="641"/>
      <c r="DZ3" s="641"/>
      <c r="EA3" s="641"/>
      <c r="EB3" s="641"/>
      <c r="EC3" s="641"/>
      <c r="ED3" s="641"/>
      <c r="EE3" s="641"/>
      <c r="EF3" s="641"/>
      <c r="EG3" s="641"/>
      <c r="EI3" s="241"/>
      <c r="EJ3" s="641" t="s">
        <v>211</v>
      </c>
      <c r="EK3" s="642" t="s">
        <v>212</v>
      </c>
      <c r="EL3" s="642"/>
      <c r="EM3" s="642"/>
      <c r="EN3" s="642"/>
    </row>
    <row r="4" spans="1:144" s="241" customFormat="1" ht="21" customHeight="1" x14ac:dyDescent="0.45">
      <c r="A4" s="641"/>
      <c r="B4" s="649" t="s">
        <v>166</v>
      </c>
      <c r="C4" s="649"/>
      <c r="D4" s="649"/>
      <c r="E4" s="649" t="s">
        <v>222</v>
      </c>
      <c r="F4" s="649"/>
      <c r="G4" s="649"/>
      <c r="H4" s="649" t="s">
        <v>223</v>
      </c>
      <c r="I4" s="649"/>
      <c r="J4" s="649"/>
      <c r="K4" s="649" t="s">
        <v>224</v>
      </c>
      <c r="L4" s="649"/>
      <c r="M4" s="649"/>
      <c r="N4" s="649" t="s">
        <v>180</v>
      </c>
      <c r="O4" s="649"/>
      <c r="P4" s="649"/>
      <c r="S4" s="645"/>
      <c r="T4" s="646" t="s">
        <v>19</v>
      </c>
      <c r="U4" s="646"/>
      <c r="V4" s="646"/>
      <c r="W4" s="646" t="s">
        <v>20</v>
      </c>
      <c r="X4" s="646"/>
      <c r="Y4" s="646"/>
      <c r="Z4" s="646" t="s">
        <v>21</v>
      </c>
      <c r="AA4" s="646"/>
      <c r="AB4" s="646"/>
      <c r="AC4" s="646" t="s">
        <v>22</v>
      </c>
      <c r="AD4" s="646"/>
      <c r="AE4" s="646"/>
      <c r="AF4" s="646" t="s">
        <v>23</v>
      </c>
      <c r="AG4" s="646"/>
      <c r="AH4" s="646"/>
      <c r="AI4" s="647" t="s">
        <v>24</v>
      </c>
      <c r="AJ4" s="648"/>
      <c r="AK4" s="648"/>
      <c r="AL4" s="646" t="s">
        <v>25</v>
      </c>
      <c r="AM4" s="646"/>
      <c r="AN4" s="646"/>
      <c r="AP4" s="645"/>
      <c r="AQ4" s="641" t="s">
        <v>26</v>
      </c>
      <c r="AR4" s="641"/>
      <c r="AS4" s="641"/>
      <c r="AT4" s="641" t="s">
        <v>27</v>
      </c>
      <c r="AU4" s="641"/>
      <c r="AV4" s="641"/>
      <c r="AW4" s="641" t="s">
        <v>28</v>
      </c>
      <c r="AX4" s="641"/>
      <c r="AY4" s="641"/>
      <c r="AZ4" s="643" t="s">
        <v>29</v>
      </c>
      <c r="BA4" s="643"/>
      <c r="BB4" s="643"/>
      <c r="BC4"/>
      <c r="BD4"/>
      <c r="BE4" s="645"/>
      <c r="BF4" s="641" t="s">
        <v>30</v>
      </c>
      <c r="BG4" s="641"/>
      <c r="BH4" s="641"/>
      <c r="BI4" s="641" t="s">
        <v>31</v>
      </c>
      <c r="BJ4" s="641"/>
      <c r="BK4" s="641"/>
      <c r="BL4" s="641" t="s">
        <v>32</v>
      </c>
      <c r="BM4" s="641"/>
      <c r="BN4" s="641"/>
      <c r="BO4" s="643" t="s">
        <v>33</v>
      </c>
      <c r="BP4" s="643"/>
      <c r="BQ4" s="643"/>
      <c r="BR4"/>
      <c r="BS4"/>
      <c r="BT4" s="641"/>
      <c r="BU4" s="105" t="s">
        <v>169</v>
      </c>
      <c r="BV4" s="105" t="s">
        <v>38</v>
      </c>
      <c r="BW4" s="105" t="s">
        <v>171</v>
      </c>
      <c r="BX4" s="105" t="s">
        <v>225</v>
      </c>
      <c r="BZ4" s="641"/>
      <c r="CB4" s="395"/>
      <c r="CC4" s="394" t="s">
        <v>169</v>
      </c>
      <c r="CE4" s="395"/>
      <c r="CF4" s="394" t="s">
        <v>38</v>
      </c>
      <c r="CH4" s="395"/>
      <c r="CI4" s="394" t="s">
        <v>171</v>
      </c>
      <c r="CK4" s="395"/>
      <c r="CL4" s="394" t="s">
        <v>225</v>
      </c>
      <c r="CP4" s="410">
        <v>1</v>
      </c>
      <c r="CQ4" s="412" t="s">
        <v>291</v>
      </c>
      <c r="CR4" s="60"/>
      <c r="CS4" s="60"/>
      <c r="CT4" s="411"/>
      <c r="CU4" s="411"/>
      <c r="CV4" s="416" t="s">
        <v>227</v>
      </c>
      <c r="CW4" s="174"/>
      <c r="CX4" s="174"/>
      <c r="CY4" s="174"/>
      <c r="CZ4" s="174"/>
      <c r="DA4" s="174"/>
      <c r="DB4" s="174"/>
      <c r="DC4" s="174"/>
      <c r="DD4" s="174"/>
      <c r="DE4" s="174"/>
      <c r="DF4" s="174"/>
      <c r="DG4" s="174"/>
      <c r="DH4" s="174"/>
      <c r="DK4" s="641"/>
      <c r="DL4" s="105"/>
      <c r="DN4" s="645"/>
      <c r="DO4" s="312"/>
      <c r="DQ4" s="645"/>
      <c r="DR4" s="164"/>
      <c r="DS4"/>
      <c r="DT4"/>
      <c r="DU4" s="645"/>
      <c r="DV4" s="641" t="s">
        <v>30</v>
      </c>
      <c r="DW4" s="641"/>
      <c r="DX4" s="641"/>
      <c r="DY4" s="641" t="s">
        <v>31</v>
      </c>
      <c r="DZ4" s="641"/>
      <c r="EA4" s="641"/>
      <c r="EB4" s="641" t="s">
        <v>32</v>
      </c>
      <c r="EC4" s="641"/>
      <c r="ED4" s="641"/>
      <c r="EE4" s="643" t="s">
        <v>33</v>
      </c>
      <c r="EF4" s="643"/>
      <c r="EG4" s="643"/>
      <c r="EH4"/>
      <c r="EI4"/>
      <c r="EJ4" s="641"/>
      <c r="EK4" s="105" t="s">
        <v>169</v>
      </c>
      <c r="EL4" s="105" t="s">
        <v>38</v>
      </c>
      <c r="EM4" s="105" t="s">
        <v>171</v>
      </c>
      <c r="EN4" s="105" t="s">
        <v>225</v>
      </c>
    </row>
    <row r="5" spans="1:144" s="241" customFormat="1" ht="24" x14ac:dyDescent="0.5">
      <c r="A5" s="641"/>
      <c r="B5" s="105" t="s">
        <v>7</v>
      </c>
      <c r="C5" s="105" t="s">
        <v>8</v>
      </c>
      <c r="D5" s="105" t="s">
        <v>9</v>
      </c>
      <c r="E5" s="105" t="s">
        <v>7</v>
      </c>
      <c r="F5" s="105" t="s">
        <v>8</v>
      </c>
      <c r="G5" s="105" t="s">
        <v>9</v>
      </c>
      <c r="H5" s="105" t="s">
        <v>7</v>
      </c>
      <c r="I5" s="105" t="s">
        <v>8</v>
      </c>
      <c r="J5" s="105" t="s">
        <v>9</v>
      </c>
      <c r="K5" s="105" t="s">
        <v>7</v>
      </c>
      <c r="L5" s="105" t="s">
        <v>8</v>
      </c>
      <c r="M5" s="105" t="s">
        <v>9</v>
      </c>
      <c r="N5" s="105" t="s">
        <v>7</v>
      </c>
      <c r="O5" s="105" t="s">
        <v>8</v>
      </c>
      <c r="P5" s="105" t="s">
        <v>9</v>
      </c>
      <c r="S5" s="645"/>
      <c r="T5" s="312" t="s">
        <v>7</v>
      </c>
      <c r="U5" s="312" t="s">
        <v>8</v>
      </c>
      <c r="V5" s="312" t="s">
        <v>9</v>
      </c>
      <c r="W5" s="312" t="s">
        <v>7</v>
      </c>
      <c r="X5" s="312" t="s">
        <v>8</v>
      </c>
      <c r="Y5" s="312" t="s">
        <v>9</v>
      </c>
      <c r="Z5" s="312" t="s">
        <v>7</v>
      </c>
      <c r="AA5" s="312" t="s">
        <v>8</v>
      </c>
      <c r="AB5" s="312" t="s">
        <v>9</v>
      </c>
      <c r="AC5" s="312" t="s">
        <v>7</v>
      </c>
      <c r="AD5" s="312" t="s">
        <v>8</v>
      </c>
      <c r="AE5" s="312" t="s">
        <v>9</v>
      </c>
      <c r="AF5" s="312" t="s">
        <v>7</v>
      </c>
      <c r="AG5" s="312" t="s">
        <v>8</v>
      </c>
      <c r="AH5" s="312" t="s">
        <v>9</v>
      </c>
      <c r="AI5" s="312" t="s">
        <v>7</v>
      </c>
      <c r="AJ5" s="312" t="s">
        <v>8</v>
      </c>
      <c r="AK5" s="312" t="s">
        <v>9</v>
      </c>
      <c r="AL5" s="312" t="s">
        <v>7</v>
      </c>
      <c r="AM5" s="312" t="s">
        <v>8</v>
      </c>
      <c r="AN5" s="312" t="s">
        <v>9</v>
      </c>
      <c r="AP5" s="645"/>
      <c r="AQ5" s="105" t="s">
        <v>7</v>
      </c>
      <c r="AR5" s="105" t="s">
        <v>8</v>
      </c>
      <c r="AS5" s="105" t="s">
        <v>9</v>
      </c>
      <c r="AT5" s="105" t="s">
        <v>7</v>
      </c>
      <c r="AU5" s="105" t="s">
        <v>8</v>
      </c>
      <c r="AV5" s="105" t="s">
        <v>9</v>
      </c>
      <c r="AW5" s="105" t="s">
        <v>7</v>
      </c>
      <c r="AX5" s="105" t="s">
        <v>8</v>
      </c>
      <c r="AY5" s="105" t="s">
        <v>9</v>
      </c>
      <c r="AZ5" s="105" t="s">
        <v>7</v>
      </c>
      <c r="BA5" s="105" t="s">
        <v>8</v>
      </c>
      <c r="BB5" s="105" t="s">
        <v>9</v>
      </c>
      <c r="BE5" s="645"/>
      <c r="BF5" s="105" t="s">
        <v>7</v>
      </c>
      <c r="BG5" s="105" t="s">
        <v>8</v>
      </c>
      <c r="BH5" s="105" t="s">
        <v>9</v>
      </c>
      <c r="BI5" s="105" t="s">
        <v>7</v>
      </c>
      <c r="BJ5" s="105" t="s">
        <v>8</v>
      </c>
      <c r="BK5" s="105" t="s">
        <v>9</v>
      </c>
      <c r="BL5" s="105" t="s">
        <v>7</v>
      </c>
      <c r="BM5" s="105" t="s">
        <v>8</v>
      </c>
      <c r="BN5" s="105" t="s">
        <v>9</v>
      </c>
      <c r="BO5" s="105" t="s">
        <v>7</v>
      </c>
      <c r="BP5" s="105" t="s">
        <v>8</v>
      </c>
      <c r="BQ5" s="105" t="s">
        <v>9</v>
      </c>
      <c r="BS5"/>
      <c r="BT5" s="365" t="s">
        <v>227</v>
      </c>
      <c r="BU5" s="333">
        <f>BU6+BU7</f>
        <v>2557</v>
      </c>
      <c r="BV5" s="333">
        <f>BV6+BV7</f>
        <v>2979</v>
      </c>
      <c r="BW5" s="333">
        <f>BW6+BW7</f>
        <v>2442</v>
      </c>
      <c r="BX5" s="333">
        <f>BX6+BX7</f>
        <v>7978</v>
      </c>
      <c r="BZ5" s="641"/>
      <c r="CA5" s="105" t="s">
        <v>7</v>
      </c>
      <c r="CB5" s="105" t="s">
        <v>8</v>
      </c>
      <c r="CC5" s="105" t="s">
        <v>9</v>
      </c>
      <c r="CD5" s="105" t="s">
        <v>7</v>
      </c>
      <c r="CE5" s="105" t="s">
        <v>8</v>
      </c>
      <c r="CF5" s="105" t="s">
        <v>9</v>
      </c>
      <c r="CG5" s="105" t="s">
        <v>7</v>
      </c>
      <c r="CH5" s="105" t="s">
        <v>8</v>
      </c>
      <c r="CI5" s="105" t="s">
        <v>9</v>
      </c>
      <c r="CJ5" s="105" t="s">
        <v>7</v>
      </c>
      <c r="CK5" s="105" t="s">
        <v>8</v>
      </c>
      <c r="CL5" s="105" t="s">
        <v>9</v>
      </c>
      <c r="CP5" s="410">
        <v>2</v>
      </c>
      <c r="CQ5" s="412" t="s">
        <v>292</v>
      </c>
      <c r="CR5" s="60">
        <v>55361</v>
      </c>
      <c r="CS5" s="60">
        <v>55361</v>
      </c>
      <c r="CT5" s="411"/>
      <c r="CU5" s="411"/>
      <c r="CV5" s="417" t="s">
        <v>102</v>
      </c>
      <c r="CW5" s="184"/>
      <c r="CX5" s="185"/>
      <c r="CY5" s="185"/>
      <c r="CZ5" s="184"/>
      <c r="DA5" s="185"/>
      <c r="DB5" s="185"/>
      <c r="DC5" s="186"/>
      <c r="DD5" s="185"/>
      <c r="DE5" s="187"/>
      <c r="DF5" s="188"/>
      <c r="DG5" s="185"/>
      <c r="DH5" s="189"/>
      <c r="DK5" s="641"/>
      <c r="DL5" s="105" t="s">
        <v>9</v>
      </c>
      <c r="DN5" s="645"/>
      <c r="DO5" s="312" t="s">
        <v>9</v>
      </c>
      <c r="DQ5" s="645"/>
      <c r="DR5" s="105" t="s">
        <v>9</v>
      </c>
      <c r="DU5" s="645"/>
      <c r="DV5" s="105" t="s">
        <v>7</v>
      </c>
      <c r="DW5" s="105" t="s">
        <v>8</v>
      </c>
      <c r="DX5" s="105" t="s">
        <v>9</v>
      </c>
      <c r="DY5" s="105" t="s">
        <v>7</v>
      </c>
      <c r="DZ5" s="105" t="s">
        <v>8</v>
      </c>
      <c r="EA5" s="105" t="s">
        <v>9</v>
      </c>
      <c r="EB5" s="105" t="s">
        <v>7</v>
      </c>
      <c r="EC5" s="105" t="s">
        <v>8</v>
      </c>
      <c r="ED5" s="105" t="s">
        <v>9</v>
      </c>
      <c r="EE5" s="105" t="s">
        <v>7</v>
      </c>
      <c r="EF5" s="105" t="s">
        <v>8</v>
      </c>
      <c r="EG5" s="105" t="s">
        <v>9</v>
      </c>
      <c r="EI5"/>
      <c r="EJ5" s="365" t="s">
        <v>227</v>
      </c>
      <c r="EK5" s="333">
        <v>2557</v>
      </c>
      <c r="EL5" s="333">
        <v>2979</v>
      </c>
      <c r="EM5" s="333">
        <v>2442</v>
      </c>
      <c r="EN5" s="333">
        <v>7978</v>
      </c>
    </row>
    <row r="6" spans="1:144" ht="24" x14ac:dyDescent="0.5">
      <c r="A6" s="365" t="s">
        <v>227</v>
      </c>
      <c r="B6" s="358">
        <v>0</v>
      </c>
      <c r="C6" s="358">
        <v>0</v>
      </c>
      <c r="D6" s="358">
        <v>0</v>
      </c>
      <c r="E6" s="358">
        <v>617</v>
      </c>
      <c r="F6" s="358">
        <v>596</v>
      </c>
      <c r="G6" s="358">
        <v>1213</v>
      </c>
      <c r="H6" s="358">
        <v>3667</v>
      </c>
      <c r="I6" s="358">
        <v>3441</v>
      </c>
      <c r="J6" s="358">
        <v>7108</v>
      </c>
      <c r="K6" s="358">
        <v>3966</v>
      </c>
      <c r="L6" s="358">
        <v>3609</v>
      </c>
      <c r="M6" s="358">
        <v>7575</v>
      </c>
      <c r="N6" s="358">
        <v>8250</v>
      </c>
      <c r="O6" s="358">
        <v>7646</v>
      </c>
      <c r="P6" s="358">
        <v>15896</v>
      </c>
      <c r="S6" s="365" t="s">
        <v>227</v>
      </c>
      <c r="T6" s="333">
        <v>4057</v>
      </c>
      <c r="U6" s="333">
        <v>3893</v>
      </c>
      <c r="V6" s="333">
        <v>7950</v>
      </c>
      <c r="W6" s="333">
        <v>4263</v>
      </c>
      <c r="X6" s="333">
        <v>4035</v>
      </c>
      <c r="Y6" s="333">
        <v>8298</v>
      </c>
      <c r="Z6" s="333">
        <v>4629</v>
      </c>
      <c r="AA6" s="333">
        <v>4444</v>
      </c>
      <c r="AB6" s="333">
        <v>9073</v>
      </c>
      <c r="AC6" s="333">
        <v>4617</v>
      </c>
      <c r="AD6" s="333">
        <v>4411</v>
      </c>
      <c r="AE6" s="333">
        <v>9028</v>
      </c>
      <c r="AF6" s="333">
        <v>4416</v>
      </c>
      <c r="AG6" s="333">
        <v>4175</v>
      </c>
      <c r="AH6" s="333">
        <v>8591</v>
      </c>
      <c r="AI6" s="333">
        <v>4492</v>
      </c>
      <c r="AJ6" s="333">
        <v>4279</v>
      </c>
      <c r="AK6" s="333">
        <v>8771</v>
      </c>
      <c r="AL6" s="333">
        <v>26474</v>
      </c>
      <c r="AM6" s="333">
        <v>25237</v>
      </c>
      <c r="AN6" s="333">
        <v>51711</v>
      </c>
      <c r="AP6" s="365" t="s">
        <v>227</v>
      </c>
      <c r="AQ6" s="333">
        <v>4021</v>
      </c>
      <c r="AR6" s="333">
        <v>3944</v>
      </c>
      <c r="AS6" s="333">
        <v>7965</v>
      </c>
      <c r="AT6" s="333">
        <v>3955</v>
      </c>
      <c r="AU6" s="333">
        <v>4044</v>
      </c>
      <c r="AV6" s="333">
        <v>7999</v>
      </c>
      <c r="AW6" s="333">
        <v>3812</v>
      </c>
      <c r="AX6" s="333">
        <v>3990</v>
      </c>
      <c r="AY6" s="333">
        <v>7802</v>
      </c>
      <c r="AZ6" s="333">
        <v>11788</v>
      </c>
      <c r="BA6" s="333">
        <v>11978</v>
      </c>
      <c r="BB6" s="333">
        <v>23766</v>
      </c>
      <c r="BC6" s="241"/>
      <c r="BD6" s="241"/>
      <c r="BE6" s="365" t="s">
        <v>227</v>
      </c>
      <c r="BF6" s="333">
        <v>2107</v>
      </c>
      <c r="BG6" s="333">
        <v>3179</v>
      </c>
      <c r="BH6" s="333">
        <v>5286</v>
      </c>
      <c r="BI6" s="333">
        <v>1983</v>
      </c>
      <c r="BJ6" s="333">
        <v>3051</v>
      </c>
      <c r="BK6" s="333">
        <v>5034</v>
      </c>
      <c r="BL6" s="333">
        <v>1807</v>
      </c>
      <c r="BM6" s="333">
        <v>2767</v>
      </c>
      <c r="BN6" s="333">
        <v>4574</v>
      </c>
      <c r="BO6" s="333">
        <v>5897</v>
      </c>
      <c r="BP6" s="333">
        <v>8997</v>
      </c>
      <c r="BQ6" s="333">
        <v>14894</v>
      </c>
      <c r="BR6" s="241"/>
      <c r="BT6" s="398" t="s">
        <v>104</v>
      </c>
      <c r="BU6" s="338">
        <v>2535</v>
      </c>
      <c r="BV6" s="338">
        <v>2944</v>
      </c>
      <c r="BW6" s="338">
        <v>2403</v>
      </c>
      <c r="BX6" s="338">
        <v>7882</v>
      </c>
      <c r="BZ6" s="365" t="s">
        <v>227</v>
      </c>
      <c r="CA6" s="333">
        <v>5</v>
      </c>
      <c r="CB6" s="333">
        <v>17</v>
      </c>
      <c r="CC6" s="333">
        <v>22</v>
      </c>
      <c r="CD6" s="333">
        <v>13</v>
      </c>
      <c r="CE6" s="333">
        <v>22</v>
      </c>
      <c r="CF6" s="333">
        <v>35</v>
      </c>
      <c r="CG6" s="333">
        <v>12</v>
      </c>
      <c r="CH6" s="333">
        <v>27</v>
      </c>
      <c r="CI6" s="333">
        <v>39</v>
      </c>
      <c r="CJ6" s="333"/>
      <c r="CK6" s="333"/>
      <c r="CL6" s="333"/>
      <c r="CP6" s="410">
        <v>3</v>
      </c>
      <c r="CQ6" s="412" t="s">
        <v>293</v>
      </c>
      <c r="CR6" s="60">
        <v>28785</v>
      </c>
      <c r="CS6" s="60">
        <v>28785</v>
      </c>
      <c r="CV6" s="155" t="s">
        <v>177</v>
      </c>
      <c r="CW6" s="184"/>
      <c r="CX6" s="185"/>
      <c r="CY6" s="199"/>
      <c r="CZ6" s="184"/>
      <c r="DA6" s="185"/>
      <c r="DB6" s="199"/>
      <c r="DC6" s="186"/>
      <c r="DD6" s="185"/>
      <c r="DE6" s="187"/>
      <c r="DF6" s="188"/>
      <c r="DG6" s="185"/>
      <c r="DH6" s="187"/>
      <c r="DK6" s="365" t="s">
        <v>227</v>
      </c>
      <c r="DL6" s="358">
        <v>15896</v>
      </c>
      <c r="DN6" s="365" t="s">
        <v>227</v>
      </c>
      <c r="DO6" s="333">
        <v>51711</v>
      </c>
      <c r="DQ6" s="365" t="s">
        <v>227</v>
      </c>
      <c r="DR6" s="333">
        <v>23766</v>
      </c>
      <c r="DS6" s="241"/>
      <c r="DT6" s="241"/>
      <c r="DU6" s="365" t="s">
        <v>227</v>
      </c>
      <c r="DV6" s="333">
        <v>2107</v>
      </c>
      <c r="DW6" s="333">
        <v>3179</v>
      </c>
      <c r="DX6" s="333">
        <v>5286</v>
      </c>
      <c r="DY6" s="333">
        <v>1983</v>
      </c>
      <c r="DZ6" s="333">
        <v>3051</v>
      </c>
      <c r="EA6" s="333">
        <v>5034</v>
      </c>
      <c r="EB6" s="333">
        <v>1807</v>
      </c>
      <c r="EC6" s="333">
        <v>2767</v>
      </c>
      <c r="ED6" s="333">
        <v>4574</v>
      </c>
      <c r="EE6" s="333">
        <v>5897</v>
      </c>
      <c r="EF6" s="333">
        <v>8997</v>
      </c>
      <c r="EG6" s="333">
        <v>14894</v>
      </c>
      <c r="EH6" s="241"/>
      <c r="EJ6" s="398" t="s">
        <v>104</v>
      </c>
      <c r="EK6" s="338">
        <v>2535</v>
      </c>
      <c r="EL6" s="338">
        <v>2944</v>
      </c>
      <c r="EM6" s="338">
        <v>2403</v>
      </c>
      <c r="EN6" s="338">
        <v>7882</v>
      </c>
    </row>
    <row r="7" spans="1:144" ht="24" x14ac:dyDescent="0.5">
      <c r="A7" s="360" t="s">
        <v>102</v>
      </c>
      <c r="B7" s="357">
        <v>0</v>
      </c>
      <c r="C7" s="357">
        <v>0</v>
      </c>
      <c r="D7" s="357">
        <v>0</v>
      </c>
      <c r="E7" s="357">
        <v>199</v>
      </c>
      <c r="F7" s="357">
        <v>190</v>
      </c>
      <c r="G7" s="357">
        <v>389</v>
      </c>
      <c r="H7" s="357">
        <v>2983</v>
      </c>
      <c r="I7" s="357">
        <v>2838</v>
      </c>
      <c r="J7" s="357">
        <v>5821</v>
      </c>
      <c r="K7" s="357">
        <v>3297</v>
      </c>
      <c r="L7" s="357">
        <v>3008</v>
      </c>
      <c r="M7" s="357">
        <v>6305</v>
      </c>
      <c r="N7" s="357">
        <v>6479</v>
      </c>
      <c r="O7" s="357">
        <v>6036</v>
      </c>
      <c r="P7" s="357">
        <v>12515</v>
      </c>
      <c r="S7" s="360" t="s">
        <v>102</v>
      </c>
      <c r="T7" s="338">
        <v>3522</v>
      </c>
      <c r="U7" s="338">
        <v>3340</v>
      </c>
      <c r="V7" s="338">
        <v>6862</v>
      </c>
      <c r="W7" s="338">
        <v>3738</v>
      </c>
      <c r="X7" s="338">
        <v>3531</v>
      </c>
      <c r="Y7" s="338">
        <v>7269</v>
      </c>
      <c r="Z7" s="338">
        <v>4093</v>
      </c>
      <c r="AA7" s="338">
        <v>3865</v>
      </c>
      <c r="AB7" s="338">
        <v>7958</v>
      </c>
      <c r="AC7" s="338">
        <v>4061</v>
      </c>
      <c r="AD7" s="338">
        <v>3882</v>
      </c>
      <c r="AE7" s="338">
        <v>7943</v>
      </c>
      <c r="AF7" s="338">
        <v>3936</v>
      </c>
      <c r="AG7" s="338">
        <v>3668</v>
      </c>
      <c r="AH7" s="338">
        <v>7604</v>
      </c>
      <c r="AI7" s="338">
        <v>3987</v>
      </c>
      <c r="AJ7" s="338">
        <v>3754</v>
      </c>
      <c r="AK7" s="338">
        <v>7741</v>
      </c>
      <c r="AL7" s="338">
        <v>23337</v>
      </c>
      <c r="AM7" s="338">
        <v>22040</v>
      </c>
      <c r="AN7" s="338">
        <v>45377</v>
      </c>
      <c r="AP7" s="360" t="s">
        <v>102</v>
      </c>
      <c r="AQ7" s="338">
        <v>3862</v>
      </c>
      <c r="AR7" s="338">
        <v>3805</v>
      </c>
      <c r="AS7" s="338">
        <v>7667</v>
      </c>
      <c r="AT7" s="338">
        <v>3797</v>
      </c>
      <c r="AU7" s="338">
        <v>3865</v>
      </c>
      <c r="AV7" s="338">
        <v>7662</v>
      </c>
      <c r="AW7" s="338">
        <v>3639</v>
      </c>
      <c r="AX7" s="338">
        <v>3829</v>
      </c>
      <c r="AY7" s="338">
        <v>7468</v>
      </c>
      <c r="AZ7" s="338">
        <v>11298</v>
      </c>
      <c r="BA7" s="338">
        <v>11499</v>
      </c>
      <c r="BB7" s="338">
        <v>22797</v>
      </c>
      <c r="BE7" s="360" t="s">
        <v>102</v>
      </c>
      <c r="BF7" s="338">
        <v>2033</v>
      </c>
      <c r="BG7" s="338">
        <v>3118</v>
      </c>
      <c r="BH7" s="338">
        <v>5151</v>
      </c>
      <c r="BI7" s="338">
        <v>1915</v>
      </c>
      <c r="BJ7" s="338">
        <v>2995</v>
      </c>
      <c r="BK7" s="338">
        <v>4910</v>
      </c>
      <c r="BL7" s="338">
        <v>1726</v>
      </c>
      <c r="BM7" s="338">
        <v>2704</v>
      </c>
      <c r="BN7" s="338">
        <v>4430</v>
      </c>
      <c r="BO7" s="338">
        <v>5674</v>
      </c>
      <c r="BP7" s="338">
        <v>8817</v>
      </c>
      <c r="BQ7" s="338">
        <v>14491</v>
      </c>
      <c r="BT7" s="360" t="s">
        <v>102</v>
      </c>
      <c r="BU7" s="338">
        <v>22</v>
      </c>
      <c r="BV7" s="338">
        <v>35</v>
      </c>
      <c r="BW7" s="338">
        <v>39</v>
      </c>
      <c r="BX7" s="338">
        <f>BU7+BV7+BW7</f>
        <v>96</v>
      </c>
      <c r="BZ7" s="365" t="s">
        <v>104</v>
      </c>
      <c r="CA7" s="333"/>
      <c r="CB7" s="333"/>
      <c r="CC7" s="333">
        <v>2535</v>
      </c>
      <c r="CD7" s="333"/>
      <c r="CE7" s="333"/>
      <c r="CF7" s="333">
        <v>2944</v>
      </c>
      <c r="CG7" s="333"/>
      <c r="CH7" s="333"/>
      <c r="CI7" s="333">
        <v>2403</v>
      </c>
      <c r="CJ7" s="333"/>
      <c r="CK7" s="333"/>
      <c r="CL7" s="333">
        <v>7882</v>
      </c>
      <c r="CP7" s="410">
        <v>4</v>
      </c>
      <c r="CQ7" s="412" t="s">
        <v>217</v>
      </c>
      <c r="CR7" s="60">
        <v>18053</v>
      </c>
      <c r="CS7" s="60">
        <v>18053</v>
      </c>
      <c r="CV7" s="155" t="s">
        <v>178</v>
      </c>
      <c r="CW7" s="185"/>
      <c r="CX7" s="185"/>
      <c r="CY7" s="185"/>
      <c r="CZ7" s="185"/>
      <c r="DA7" s="185"/>
      <c r="DB7" s="185"/>
      <c r="DC7" s="210"/>
      <c r="DD7" s="185"/>
      <c r="DE7" s="185"/>
      <c r="DF7" s="188"/>
      <c r="DG7" s="185"/>
      <c r="DH7" s="187"/>
      <c r="DK7" s="360" t="s">
        <v>102</v>
      </c>
      <c r="DL7" s="357">
        <v>12515</v>
      </c>
      <c r="DN7" s="360" t="s">
        <v>102</v>
      </c>
      <c r="DO7" s="338">
        <v>45377</v>
      </c>
      <c r="DQ7" s="360" t="s">
        <v>102</v>
      </c>
      <c r="DR7" s="338">
        <v>22797</v>
      </c>
      <c r="DU7" s="360" t="s">
        <v>102</v>
      </c>
      <c r="DV7" s="338">
        <v>2033</v>
      </c>
      <c r="DW7" s="338">
        <v>3118</v>
      </c>
      <c r="DX7" s="338">
        <v>5151</v>
      </c>
      <c r="DY7" s="338">
        <v>1915</v>
      </c>
      <c r="DZ7" s="338">
        <v>2995</v>
      </c>
      <c r="EA7" s="338">
        <v>4910</v>
      </c>
      <c r="EB7" s="338">
        <v>1726</v>
      </c>
      <c r="EC7" s="338">
        <v>2704</v>
      </c>
      <c r="ED7" s="338">
        <v>4430</v>
      </c>
      <c r="EE7" s="338">
        <v>5674</v>
      </c>
      <c r="EF7" s="338">
        <v>8817</v>
      </c>
      <c r="EG7" s="338">
        <v>14491</v>
      </c>
      <c r="EJ7" s="360" t="s">
        <v>102</v>
      </c>
      <c r="EK7" s="338">
        <v>22</v>
      </c>
      <c r="EL7" s="338">
        <v>35</v>
      </c>
      <c r="EM7" s="338">
        <v>39</v>
      </c>
      <c r="EN7" s="338">
        <v>96</v>
      </c>
    </row>
    <row r="8" spans="1:144" ht="24" x14ac:dyDescent="0.5">
      <c r="A8" s="356" t="s">
        <v>177</v>
      </c>
      <c r="B8" s="195">
        <v>0</v>
      </c>
      <c r="C8" s="195">
        <v>0</v>
      </c>
      <c r="D8" s="195">
        <v>0</v>
      </c>
      <c r="E8" s="195">
        <v>39</v>
      </c>
      <c r="F8" s="195">
        <v>43</v>
      </c>
      <c r="G8" s="195">
        <v>82</v>
      </c>
      <c r="H8" s="195">
        <v>1076</v>
      </c>
      <c r="I8" s="195">
        <v>948</v>
      </c>
      <c r="J8" s="195">
        <v>2024</v>
      </c>
      <c r="K8" s="195">
        <v>1158</v>
      </c>
      <c r="L8" s="195">
        <v>1023</v>
      </c>
      <c r="M8" s="195">
        <v>2181</v>
      </c>
      <c r="N8" s="195">
        <v>2273</v>
      </c>
      <c r="O8" s="195">
        <v>2014</v>
      </c>
      <c r="P8" s="195">
        <v>4287</v>
      </c>
      <c r="S8" s="356" t="s">
        <v>177</v>
      </c>
      <c r="T8" s="319">
        <v>1321</v>
      </c>
      <c r="U8" s="319">
        <v>1262</v>
      </c>
      <c r="V8" s="314">
        <v>2583</v>
      </c>
      <c r="W8" s="319">
        <v>1425</v>
      </c>
      <c r="X8" s="319">
        <v>1304</v>
      </c>
      <c r="Y8" s="314">
        <v>2729</v>
      </c>
      <c r="Z8" s="319">
        <v>1500</v>
      </c>
      <c r="AA8" s="319">
        <v>1461</v>
      </c>
      <c r="AB8" s="314">
        <v>2961</v>
      </c>
      <c r="AC8" s="319">
        <v>1490</v>
      </c>
      <c r="AD8" s="319">
        <v>1403</v>
      </c>
      <c r="AE8" s="314">
        <v>2893</v>
      </c>
      <c r="AF8" s="319">
        <v>1391</v>
      </c>
      <c r="AG8" s="319">
        <v>1375</v>
      </c>
      <c r="AH8" s="314">
        <v>2766</v>
      </c>
      <c r="AI8" s="319">
        <v>1427</v>
      </c>
      <c r="AJ8" s="319">
        <v>1435</v>
      </c>
      <c r="AK8" s="314">
        <v>2862</v>
      </c>
      <c r="AL8" s="314">
        <v>8554</v>
      </c>
      <c r="AM8" s="314">
        <v>8240</v>
      </c>
      <c r="AN8" s="314">
        <v>16794</v>
      </c>
      <c r="AP8" s="356" t="s">
        <v>177</v>
      </c>
      <c r="AQ8" s="318">
        <v>324</v>
      </c>
      <c r="AR8" s="318">
        <v>204</v>
      </c>
      <c r="AS8" s="314">
        <v>528</v>
      </c>
      <c r="AT8" s="318">
        <v>264</v>
      </c>
      <c r="AU8" s="318">
        <v>198</v>
      </c>
      <c r="AV8" s="314">
        <v>462</v>
      </c>
      <c r="AW8" s="318">
        <v>291</v>
      </c>
      <c r="AX8" s="318">
        <v>245</v>
      </c>
      <c r="AY8" s="314">
        <v>536</v>
      </c>
      <c r="AZ8" s="314">
        <v>879</v>
      </c>
      <c r="BA8" s="314">
        <v>647</v>
      </c>
      <c r="BB8" s="314">
        <v>1526</v>
      </c>
      <c r="BE8" s="356" t="s">
        <v>178</v>
      </c>
      <c r="BF8" s="319">
        <v>15</v>
      </c>
      <c r="BG8" s="319">
        <v>15</v>
      </c>
      <c r="BH8" s="314">
        <v>30</v>
      </c>
      <c r="BI8" s="319">
        <v>15</v>
      </c>
      <c r="BJ8" s="319">
        <v>12</v>
      </c>
      <c r="BK8" s="314">
        <v>27</v>
      </c>
      <c r="BL8" s="319">
        <v>16</v>
      </c>
      <c r="BM8" s="319">
        <v>16</v>
      </c>
      <c r="BN8" s="314">
        <v>32</v>
      </c>
      <c r="BO8" s="314">
        <v>46</v>
      </c>
      <c r="BP8" s="314">
        <v>43</v>
      </c>
      <c r="BQ8" s="314">
        <v>89</v>
      </c>
      <c r="BT8" s="356" t="s">
        <v>164</v>
      </c>
      <c r="BU8" s="399">
        <v>22</v>
      </c>
      <c r="BV8" s="399">
        <v>35</v>
      </c>
      <c r="BW8" s="399">
        <v>39</v>
      </c>
      <c r="BX8" s="399">
        <f>BU8+BV8+BW8</f>
        <v>96</v>
      </c>
      <c r="BZ8" s="360" t="s">
        <v>102</v>
      </c>
      <c r="CA8" s="338">
        <v>5</v>
      </c>
      <c r="CB8" s="338">
        <v>17</v>
      </c>
      <c r="CC8" s="338">
        <v>22</v>
      </c>
      <c r="CD8" s="338">
        <v>13</v>
      </c>
      <c r="CE8" s="338">
        <v>22</v>
      </c>
      <c r="CF8" s="338">
        <v>35</v>
      </c>
      <c r="CG8" s="338">
        <v>12</v>
      </c>
      <c r="CH8" s="338">
        <v>27</v>
      </c>
      <c r="CI8" s="338">
        <v>39</v>
      </c>
      <c r="CJ8" s="338"/>
      <c r="CK8" s="338"/>
      <c r="CL8" s="338"/>
      <c r="CP8" s="410">
        <v>5</v>
      </c>
      <c r="CQ8" s="412" t="s">
        <v>294</v>
      </c>
      <c r="CR8" s="60">
        <v>8544</v>
      </c>
      <c r="CS8" s="60">
        <v>8544</v>
      </c>
      <c r="CV8" s="155" t="s">
        <v>179</v>
      </c>
      <c r="CW8" s="185"/>
      <c r="CX8" s="185"/>
      <c r="CY8" s="185"/>
      <c r="CZ8" s="185"/>
      <c r="DA8" s="185"/>
      <c r="DB8" s="185"/>
      <c r="DC8" s="210"/>
      <c r="DD8" s="185"/>
      <c r="DE8" s="185"/>
      <c r="DF8" s="188"/>
      <c r="DG8" s="185"/>
      <c r="DH8" s="187"/>
      <c r="DK8" s="356" t="s">
        <v>177</v>
      </c>
      <c r="DL8" s="195">
        <v>4287</v>
      </c>
      <c r="DN8" s="356" t="s">
        <v>177</v>
      </c>
      <c r="DO8" s="314">
        <v>16794</v>
      </c>
      <c r="DQ8" s="356" t="s">
        <v>177</v>
      </c>
      <c r="DR8" s="314">
        <v>1526</v>
      </c>
      <c r="DU8" s="360"/>
      <c r="DV8" s="338"/>
      <c r="DW8" s="338"/>
      <c r="DX8" s="338"/>
      <c r="DY8" s="338"/>
      <c r="DZ8" s="338"/>
      <c r="EA8" s="338"/>
      <c r="EB8" s="338"/>
      <c r="EC8" s="338"/>
      <c r="ED8" s="338"/>
      <c r="EE8" s="338"/>
      <c r="EF8" s="338"/>
      <c r="EG8" s="338"/>
      <c r="EJ8" s="356" t="s">
        <v>164</v>
      </c>
      <c r="EK8" s="399">
        <v>22</v>
      </c>
      <c r="EL8" s="399">
        <v>35</v>
      </c>
      <c r="EM8" s="399">
        <v>39</v>
      </c>
      <c r="EN8" s="399">
        <v>96</v>
      </c>
    </row>
    <row r="9" spans="1:144" ht="24" x14ac:dyDescent="0.5">
      <c r="A9" s="356" t="s">
        <v>178</v>
      </c>
      <c r="B9" s="195"/>
      <c r="C9" s="195"/>
      <c r="D9" s="195">
        <v>0</v>
      </c>
      <c r="E9" s="195">
        <v>92</v>
      </c>
      <c r="F9" s="195">
        <v>60</v>
      </c>
      <c r="G9" s="195">
        <v>152</v>
      </c>
      <c r="H9" s="195">
        <v>1168</v>
      </c>
      <c r="I9" s="195">
        <v>1126</v>
      </c>
      <c r="J9" s="195">
        <v>2294</v>
      </c>
      <c r="K9" s="195">
        <v>1237</v>
      </c>
      <c r="L9" s="195">
        <v>1174</v>
      </c>
      <c r="M9" s="195">
        <v>2411</v>
      </c>
      <c r="N9" s="195">
        <v>2497</v>
      </c>
      <c r="O9" s="195">
        <v>2360</v>
      </c>
      <c r="P9" s="195">
        <v>4857</v>
      </c>
      <c r="S9" s="356" t="s">
        <v>178</v>
      </c>
      <c r="T9" s="319">
        <v>1259</v>
      </c>
      <c r="U9" s="319">
        <v>1203</v>
      </c>
      <c r="V9" s="314">
        <v>2462</v>
      </c>
      <c r="W9" s="319">
        <v>1341</v>
      </c>
      <c r="X9" s="319">
        <v>1303</v>
      </c>
      <c r="Y9" s="314">
        <v>2644</v>
      </c>
      <c r="Z9" s="319">
        <v>1526</v>
      </c>
      <c r="AA9" s="319">
        <v>1370</v>
      </c>
      <c r="AB9" s="314">
        <v>2896</v>
      </c>
      <c r="AC9" s="319">
        <v>1453</v>
      </c>
      <c r="AD9" s="319">
        <v>1420</v>
      </c>
      <c r="AE9" s="314">
        <v>2873</v>
      </c>
      <c r="AF9" s="319">
        <v>1440</v>
      </c>
      <c r="AG9" s="319">
        <v>1327</v>
      </c>
      <c r="AH9" s="314">
        <v>2767</v>
      </c>
      <c r="AI9" s="319">
        <v>1490</v>
      </c>
      <c r="AJ9" s="319">
        <v>1363</v>
      </c>
      <c r="AK9" s="314">
        <v>2853</v>
      </c>
      <c r="AL9" s="314">
        <v>8509</v>
      </c>
      <c r="AM9" s="314">
        <v>7986</v>
      </c>
      <c r="AN9" s="314">
        <v>16495</v>
      </c>
      <c r="AP9" s="356" t="s">
        <v>178</v>
      </c>
      <c r="AQ9" s="318">
        <v>417</v>
      </c>
      <c r="AR9" s="318">
        <v>284</v>
      </c>
      <c r="AS9" s="314">
        <v>701</v>
      </c>
      <c r="AT9" s="318">
        <v>460</v>
      </c>
      <c r="AU9" s="318">
        <v>285</v>
      </c>
      <c r="AV9" s="314">
        <v>745</v>
      </c>
      <c r="AW9" s="318">
        <v>409</v>
      </c>
      <c r="AX9" s="318">
        <v>293</v>
      </c>
      <c r="AY9" s="314">
        <v>702</v>
      </c>
      <c r="AZ9" s="314">
        <v>1286</v>
      </c>
      <c r="BA9" s="314">
        <v>862</v>
      </c>
      <c r="BB9" s="314">
        <v>2148</v>
      </c>
      <c r="BE9" s="356" t="s">
        <v>164</v>
      </c>
      <c r="BF9" s="319">
        <v>2018</v>
      </c>
      <c r="BG9" s="319">
        <v>3103</v>
      </c>
      <c r="BH9" s="314">
        <v>5121</v>
      </c>
      <c r="BI9" s="319">
        <v>1900</v>
      </c>
      <c r="BJ9" s="319">
        <v>2983</v>
      </c>
      <c r="BK9" s="314">
        <v>4883</v>
      </c>
      <c r="BL9" s="319">
        <v>1710</v>
      </c>
      <c r="BM9" s="319">
        <v>2688</v>
      </c>
      <c r="BN9" s="314">
        <v>4398</v>
      </c>
      <c r="BO9" s="314">
        <v>5628</v>
      </c>
      <c r="BP9" s="314">
        <v>8774</v>
      </c>
      <c r="BQ9" s="314">
        <v>14402</v>
      </c>
      <c r="BT9" s="366" t="s">
        <v>233</v>
      </c>
      <c r="BU9" s="400">
        <v>171</v>
      </c>
      <c r="BV9" s="400">
        <v>217</v>
      </c>
      <c r="BW9" s="400">
        <v>178</v>
      </c>
      <c r="BX9" s="400">
        <f>BX10</f>
        <v>566</v>
      </c>
      <c r="BZ9" s="356" t="s">
        <v>177</v>
      </c>
      <c r="CA9" s="319">
        <v>0</v>
      </c>
      <c r="CB9" s="319">
        <v>0</v>
      </c>
      <c r="CC9" s="319">
        <v>0</v>
      </c>
      <c r="CD9" s="319">
        <v>0</v>
      </c>
      <c r="CE9" s="319">
        <v>0</v>
      </c>
      <c r="CF9" s="319">
        <v>0</v>
      </c>
      <c r="CG9" s="319">
        <v>0</v>
      </c>
      <c r="CH9" s="319">
        <v>0</v>
      </c>
      <c r="CI9" s="319">
        <v>0</v>
      </c>
      <c r="CJ9" s="319"/>
      <c r="CK9" s="319"/>
      <c r="CL9" s="319"/>
      <c r="CP9" s="164"/>
      <c r="CQ9" s="164" t="s">
        <v>9</v>
      </c>
      <c r="CR9" s="414">
        <f>SUM(CR4:CR8)</f>
        <v>110743</v>
      </c>
      <c r="CS9" s="414">
        <f>SUM(CS4:CS8)</f>
        <v>110743</v>
      </c>
      <c r="CV9" s="155" t="s">
        <v>164</v>
      </c>
      <c r="CW9" s="185"/>
      <c r="CX9" s="185"/>
      <c r="CY9" s="185"/>
      <c r="CZ9" s="185"/>
      <c r="DA9" s="185"/>
      <c r="DB9" s="185"/>
      <c r="DC9" s="210"/>
      <c r="DD9" s="185"/>
      <c r="DE9" s="185"/>
      <c r="DF9" s="188"/>
      <c r="DG9" s="185"/>
      <c r="DH9" s="187"/>
      <c r="DK9" s="356" t="s">
        <v>178</v>
      </c>
      <c r="DL9" s="195">
        <v>4857</v>
      </c>
      <c r="DN9" s="356" t="s">
        <v>178</v>
      </c>
      <c r="DO9" s="314">
        <v>16495</v>
      </c>
      <c r="DQ9" s="356" t="s">
        <v>178</v>
      </c>
      <c r="DR9" s="314">
        <v>2148</v>
      </c>
      <c r="DU9" s="356" t="s">
        <v>178</v>
      </c>
      <c r="DV9" s="319">
        <v>15</v>
      </c>
      <c r="DW9" s="319">
        <v>15</v>
      </c>
      <c r="DX9" s="314">
        <v>30</v>
      </c>
      <c r="DY9" s="319">
        <v>15</v>
      </c>
      <c r="DZ9" s="319">
        <v>12</v>
      </c>
      <c r="EA9" s="314">
        <v>27</v>
      </c>
      <c r="EB9" s="319">
        <v>16</v>
      </c>
      <c r="EC9" s="319">
        <v>16</v>
      </c>
      <c r="ED9" s="314">
        <v>32</v>
      </c>
      <c r="EE9" s="314">
        <v>46</v>
      </c>
      <c r="EF9" s="314">
        <v>43</v>
      </c>
      <c r="EG9" s="314">
        <v>89</v>
      </c>
      <c r="EJ9" s="366" t="s">
        <v>233</v>
      </c>
      <c r="EK9" s="400">
        <v>171</v>
      </c>
      <c r="EL9" s="400">
        <v>217</v>
      </c>
      <c r="EM9" s="400">
        <v>178</v>
      </c>
      <c r="EN9" s="400">
        <v>566</v>
      </c>
    </row>
    <row r="10" spans="1:144" ht="24" x14ac:dyDescent="0.5">
      <c r="A10" s="356" t="s">
        <v>179</v>
      </c>
      <c r="B10" s="195"/>
      <c r="C10" s="195"/>
      <c r="D10" s="195">
        <v>0</v>
      </c>
      <c r="E10" s="195">
        <v>68</v>
      </c>
      <c r="F10" s="195">
        <v>87</v>
      </c>
      <c r="G10" s="195">
        <v>155</v>
      </c>
      <c r="H10" s="195">
        <v>739</v>
      </c>
      <c r="I10" s="195">
        <v>764</v>
      </c>
      <c r="J10" s="195">
        <v>1503</v>
      </c>
      <c r="K10" s="195">
        <v>902</v>
      </c>
      <c r="L10" s="195">
        <v>811</v>
      </c>
      <c r="M10" s="195">
        <v>1713</v>
      </c>
      <c r="N10" s="195">
        <v>1709</v>
      </c>
      <c r="O10" s="195">
        <v>1662</v>
      </c>
      <c r="P10" s="195">
        <v>3371</v>
      </c>
      <c r="S10" s="356" t="s">
        <v>179</v>
      </c>
      <c r="T10" s="319">
        <v>942</v>
      </c>
      <c r="U10" s="319">
        <v>875</v>
      </c>
      <c r="V10" s="314">
        <v>1817</v>
      </c>
      <c r="W10" s="319">
        <v>972</v>
      </c>
      <c r="X10" s="319">
        <v>924</v>
      </c>
      <c r="Y10" s="314">
        <v>1896</v>
      </c>
      <c r="Z10" s="319">
        <v>1067</v>
      </c>
      <c r="AA10" s="319">
        <v>1034</v>
      </c>
      <c r="AB10" s="314">
        <v>2101</v>
      </c>
      <c r="AC10" s="319">
        <v>1118</v>
      </c>
      <c r="AD10" s="319">
        <v>1059</v>
      </c>
      <c r="AE10" s="314">
        <v>2177</v>
      </c>
      <c r="AF10" s="319">
        <v>1105</v>
      </c>
      <c r="AG10" s="319">
        <v>966</v>
      </c>
      <c r="AH10" s="314">
        <v>2071</v>
      </c>
      <c r="AI10" s="319">
        <v>1070</v>
      </c>
      <c r="AJ10" s="319">
        <v>956</v>
      </c>
      <c r="AK10" s="314">
        <v>2026</v>
      </c>
      <c r="AL10" s="314">
        <v>6274</v>
      </c>
      <c r="AM10" s="314">
        <v>5814</v>
      </c>
      <c r="AN10" s="314">
        <v>12088</v>
      </c>
      <c r="AP10" s="356" t="s">
        <v>179</v>
      </c>
      <c r="AQ10" s="318">
        <v>346</v>
      </c>
      <c r="AR10" s="318">
        <v>245</v>
      </c>
      <c r="AS10" s="314">
        <v>591</v>
      </c>
      <c r="AT10" s="318">
        <v>336</v>
      </c>
      <c r="AU10" s="318">
        <v>232</v>
      </c>
      <c r="AV10" s="314">
        <v>568</v>
      </c>
      <c r="AW10" s="318">
        <v>310</v>
      </c>
      <c r="AX10" s="318">
        <v>246</v>
      </c>
      <c r="AY10" s="314">
        <v>556</v>
      </c>
      <c r="AZ10" s="314">
        <v>992</v>
      </c>
      <c r="BA10" s="314">
        <v>723</v>
      </c>
      <c r="BB10" s="314">
        <v>1715</v>
      </c>
      <c r="BE10" s="360" t="s">
        <v>117</v>
      </c>
      <c r="BF10" s="370">
        <v>74</v>
      </c>
      <c r="BG10" s="370">
        <v>61</v>
      </c>
      <c r="BH10" s="370">
        <v>135</v>
      </c>
      <c r="BI10" s="370">
        <v>68</v>
      </c>
      <c r="BJ10" s="370">
        <v>56</v>
      </c>
      <c r="BK10" s="370">
        <v>124</v>
      </c>
      <c r="BL10" s="370">
        <v>81</v>
      </c>
      <c r="BM10" s="370">
        <v>63</v>
      </c>
      <c r="BN10" s="370">
        <v>144</v>
      </c>
      <c r="BO10" s="370">
        <v>223</v>
      </c>
      <c r="BP10" s="370">
        <v>180</v>
      </c>
      <c r="BQ10" s="370">
        <v>403</v>
      </c>
      <c r="BT10" s="362" t="s">
        <v>128</v>
      </c>
      <c r="BU10" s="401">
        <v>171</v>
      </c>
      <c r="BV10" s="401">
        <v>217</v>
      </c>
      <c r="BW10" s="401">
        <v>178</v>
      </c>
      <c r="BX10" s="401">
        <f>BU10+BV10+BW10</f>
        <v>566</v>
      </c>
      <c r="BZ10" s="356" t="s">
        <v>178</v>
      </c>
      <c r="CA10" s="318"/>
      <c r="CB10" s="318"/>
      <c r="CC10" s="318"/>
      <c r="CD10" s="318"/>
      <c r="CE10" s="318"/>
      <c r="CF10" s="318"/>
      <c r="CG10" s="318"/>
      <c r="CH10" s="318"/>
      <c r="CI10" s="318"/>
      <c r="CJ10" s="318"/>
      <c r="CK10" s="318"/>
      <c r="CL10" s="318"/>
      <c r="CV10" s="275" t="s">
        <v>117</v>
      </c>
      <c r="CW10" s="185"/>
      <c r="CX10" s="185"/>
      <c r="CY10" s="185"/>
      <c r="CZ10" s="185"/>
      <c r="DA10" s="185"/>
      <c r="DB10" s="185"/>
      <c r="DC10" s="210"/>
      <c r="DD10" s="185"/>
      <c r="DE10" s="185"/>
      <c r="DF10" s="188"/>
      <c r="DG10" s="185"/>
      <c r="DH10" s="187"/>
      <c r="DK10" s="356" t="s">
        <v>179</v>
      </c>
      <c r="DL10" s="195">
        <v>3371</v>
      </c>
      <c r="DN10" s="356" t="s">
        <v>179</v>
      </c>
      <c r="DO10" s="314">
        <v>12088</v>
      </c>
      <c r="DQ10" s="356" t="s">
        <v>179</v>
      </c>
      <c r="DR10" s="314">
        <v>1715</v>
      </c>
      <c r="DU10" s="356"/>
      <c r="DV10" s="319"/>
      <c r="DW10" s="319"/>
      <c r="DX10" s="314"/>
      <c r="DY10" s="319"/>
      <c r="DZ10" s="319"/>
      <c r="EA10" s="314"/>
      <c r="EB10" s="319"/>
      <c r="EC10" s="319"/>
      <c r="ED10" s="314"/>
      <c r="EE10" s="314"/>
      <c r="EF10" s="314"/>
      <c r="EG10" s="314"/>
      <c r="EJ10" s="362" t="s">
        <v>128</v>
      </c>
      <c r="EK10" s="401">
        <v>171</v>
      </c>
      <c r="EL10" s="401">
        <v>217</v>
      </c>
      <c r="EM10" s="401">
        <v>178</v>
      </c>
      <c r="EN10" s="401">
        <v>566</v>
      </c>
    </row>
    <row r="11" spans="1:144" ht="24" x14ac:dyDescent="0.5">
      <c r="A11" s="360" t="s">
        <v>117</v>
      </c>
      <c r="B11" s="357">
        <v>0</v>
      </c>
      <c r="C11" s="357">
        <v>0</v>
      </c>
      <c r="D11" s="357">
        <v>0</v>
      </c>
      <c r="E11" s="357">
        <v>418</v>
      </c>
      <c r="F11" s="357">
        <v>406</v>
      </c>
      <c r="G11" s="357">
        <v>824</v>
      </c>
      <c r="H11" s="357">
        <v>684</v>
      </c>
      <c r="I11" s="357">
        <v>603</v>
      </c>
      <c r="J11" s="357">
        <v>1287</v>
      </c>
      <c r="K11" s="357">
        <v>669</v>
      </c>
      <c r="L11" s="357">
        <v>601</v>
      </c>
      <c r="M11" s="357">
        <v>1270</v>
      </c>
      <c r="N11" s="357">
        <v>1771</v>
      </c>
      <c r="O11" s="357">
        <v>1610</v>
      </c>
      <c r="P11" s="357">
        <v>3381</v>
      </c>
      <c r="S11" s="360" t="s">
        <v>117</v>
      </c>
      <c r="T11" s="370">
        <v>535</v>
      </c>
      <c r="U11" s="370">
        <v>553</v>
      </c>
      <c r="V11" s="370">
        <v>1088</v>
      </c>
      <c r="W11" s="370">
        <v>525</v>
      </c>
      <c r="X11" s="370">
        <v>504</v>
      </c>
      <c r="Y11" s="370">
        <v>1029</v>
      </c>
      <c r="Z11" s="370">
        <v>536</v>
      </c>
      <c r="AA11" s="370">
        <v>579</v>
      </c>
      <c r="AB11" s="370">
        <v>1115</v>
      </c>
      <c r="AC11" s="370">
        <v>556</v>
      </c>
      <c r="AD11" s="370">
        <v>529</v>
      </c>
      <c r="AE11" s="370">
        <v>1085</v>
      </c>
      <c r="AF11" s="370">
        <v>480</v>
      </c>
      <c r="AG11" s="370">
        <v>507</v>
      </c>
      <c r="AH11" s="370">
        <v>987</v>
      </c>
      <c r="AI11" s="370">
        <v>505</v>
      </c>
      <c r="AJ11" s="370">
        <v>525</v>
      </c>
      <c r="AK11" s="370">
        <v>1030</v>
      </c>
      <c r="AL11" s="370">
        <v>3137</v>
      </c>
      <c r="AM11" s="370">
        <v>3197</v>
      </c>
      <c r="AN11" s="370">
        <v>6334</v>
      </c>
      <c r="AP11" s="356" t="s">
        <v>164</v>
      </c>
      <c r="AQ11" s="318">
        <v>2775</v>
      </c>
      <c r="AR11" s="318">
        <v>3072</v>
      </c>
      <c r="AS11" s="314">
        <v>5847</v>
      </c>
      <c r="AT11" s="318">
        <v>2737</v>
      </c>
      <c r="AU11" s="318">
        <v>3150</v>
      </c>
      <c r="AV11" s="314">
        <v>5887</v>
      </c>
      <c r="AW11" s="318">
        <v>2629</v>
      </c>
      <c r="AX11" s="318">
        <v>3045</v>
      </c>
      <c r="AY11" s="314">
        <v>5674</v>
      </c>
      <c r="AZ11" s="314">
        <v>8141</v>
      </c>
      <c r="BA11" s="314">
        <v>9267</v>
      </c>
      <c r="BB11" s="314">
        <v>17408</v>
      </c>
      <c r="BE11" s="366" t="s">
        <v>233</v>
      </c>
      <c r="BF11" s="343">
        <v>580</v>
      </c>
      <c r="BG11" s="343">
        <v>579</v>
      </c>
      <c r="BH11" s="334">
        <v>1159</v>
      </c>
      <c r="BI11" s="343">
        <v>518</v>
      </c>
      <c r="BJ11" s="343">
        <v>542</v>
      </c>
      <c r="BK11" s="334">
        <v>1060</v>
      </c>
      <c r="BL11" s="343">
        <v>435</v>
      </c>
      <c r="BM11" s="343">
        <v>505</v>
      </c>
      <c r="BN11" s="334">
        <v>940</v>
      </c>
      <c r="BO11" s="334">
        <v>1533</v>
      </c>
      <c r="BP11" s="334">
        <v>1626</v>
      </c>
      <c r="BQ11" s="334">
        <v>3159</v>
      </c>
      <c r="BT11" s="356" t="s">
        <v>182</v>
      </c>
      <c r="BU11" s="47">
        <v>171</v>
      </c>
      <c r="BV11" s="47">
        <v>217</v>
      </c>
      <c r="BW11" s="47">
        <v>178</v>
      </c>
      <c r="BX11" s="401">
        <f>BU11+BV11+BW11</f>
        <v>566</v>
      </c>
      <c r="BZ11" s="356" t="s">
        <v>179</v>
      </c>
      <c r="CA11" s="318">
        <v>0</v>
      </c>
      <c r="CB11" s="318">
        <v>0</v>
      </c>
      <c r="CC11" s="318">
        <v>0</v>
      </c>
      <c r="CD11" s="318">
        <v>0</v>
      </c>
      <c r="CE11" s="318">
        <v>0</v>
      </c>
      <c r="CF11" s="318">
        <v>0</v>
      </c>
      <c r="CG11" s="318">
        <v>0</v>
      </c>
      <c r="CH11" s="318">
        <v>0</v>
      </c>
      <c r="CI11" s="318">
        <v>0</v>
      </c>
      <c r="CJ11" s="318"/>
      <c r="CK11" s="318"/>
      <c r="CL11" s="318"/>
      <c r="CV11" s="275" t="s">
        <v>233</v>
      </c>
      <c r="CW11" s="185"/>
      <c r="CX11" s="185"/>
      <c r="CY11" s="185"/>
      <c r="CZ11" s="185"/>
      <c r="DA11" s="185"/>
      <c r="DB11" s="185"/>
      <c r="DC11" s="210"/>
      <c r="DD11" s="185"/>
      <c r="DE11" s="185"/>
      <c r="DF11" s="188"/>
      <c r="DG11" s="185"/>
      <c r="DH11" s="187"/>
      <c r="DK11" s="356"/>
      <c r="DL11" s="195"/>
      <c r="DN11" s="356"/>
      <c r="DO11" s="314"/>
      <c r="DQ11" s="356" t="s">
        <v>164</v>
      </c>
      <c r="DR11" s="314">
        <v>17408</v>
      </c>
      <c r="DU11" s="356" t="s">
        <v>164</v>
      </c>
      <c r="DV11" s="319">
        <v>2018</v>
      </c>
      <c r="DW11" s="319">
        <v>3103</v>
      </c>
      <c r="DX11" s="314">
        <v>5121</v>
      </c>
      <c r="DY11" s="319">
        <v>1900</v>
      </c>
      <c r="DZ11" s="319">
        <v>2983</v>
      </c>
      <c r="EA11" s="314">
        <v>4883</v>
      </c>
      <c r="EB11" s="319">
        <v>1710</v>
      </c>
      <c r="EC11" s="319">
        <v>2688</v>
      </c>
      <c r="ED11" s="314">
        <v>4398</v>
      </c>
      <c r="EE11" s="314">
        <v>5628</v>
      </c>
      <c r="EF11" s="314">
        <v>8774</v>
      </c>
      <c r="EG11" s="314">
        <v>14402</v>
      </c>
      <c r="EJ11" s="356" t="s">
        <v>182</v>
      </c>
      <c r="EK11" s="47">
        <v>171</v>
      </c>
      <c r="EL11" s="47">
        <v>217</v>
      </c>
      <c r="EM11" s="47">
        <v>178</v>
      </c>
      <c r="EN11" s="401">
        <v>566</v>
      </c>
    </row>
    <row r="12" spans="1:144" ht="24" x14ac:dyDescent="0.5">
      <c r="A12" s="366" t="s">
        <v>233</v>
      </c>
      <c r="B12" s="359">
        <v>2</v>
      </c>
      <c r="C12" s="359">
        <v>6</v>
      </c>
      <c r="D12" s="359">
        <v>8</v>
      </c>
      <c r="E12" s="359">
        <v>329</v>
      </c>
      <c r="F12" s="359">
        <v>335</v>
      </c>
      <c r="G12" s="359">
        <v>664</v>
      </c>
      <c r="H12" s="359">
        <v>380</v>
      </c>
      <c r="I12" s="359">
        <v>387</v>
      </c>
      <c r="J12" s="359">
        <v>767</v>
      </c>
      <c r="K12" s="359">
        <v>366</v>
      </c>
      <c r="L12" s="359">
        <v>363</v>
      </c>
      <c r="M12" s="359">
        <v>729</v>
      </c>
      <c r="N12" s="359">
        <v>1077</v>
      </c>
      <c r="O12" s="359">
        <v>1091</v>
      </c>
      <c r="P12" s="359">
        <v>2168</v>
      </c>
      <c r="S12" s="366" t="s">
        <v>233</v>
      </c>
      <c r="T12" s="343">
        <v>317</v>
      </c>
      <c r="U12" s="343">
        <v>325</v>
      </c>
      <c r="V12" s="334">
        <v>642</v>
      </c>
      <c r="W12" s="343">
        <v>322</v>
      </c>
      <c r="X12" s="343">
        <v>294</v>
      </c>
      <c r="Y12" s="334">
        <v>616</v>
      </c>
      <c r="Z12" s="343">
        <v>360</v>
      </c>
      <c r="AA12" s="343">
        <v>307</v>
      </c>
      <c r="AB12" s="334">
        <v>667</v>
      </c>
      <c r="AC12" s="343">
        <v>318</v>
      </c>
      <c r="AD12" s="343">
        <v>298</v>
      </c>
      <c r="AE12" s="334">
        <v>616</v>
      </c>
      <c r="AF12" s="343">
        <v>310</v>
      </c>
      <c r="AG12" s="343">
        <v>298</v>
      </c>
      <c r="AH12" s="334">
        <v>608</v>
      </c>
      <c r="AI12" s="343">
        <v>255</v>
      </c>
      <c r="AJ12" s="343">
        <v>246</v>
      </c>
      <c r="AK12" s="334">
        <v>501</v>
      </c>
      <c r="AL12" s="334">
        <v>1882</v>
      </c>
      <c r="AM12" s="334">
        <v>1768</v>
      </c>
      <c r="AN12" s="334">
        <v>3650</v>
      </c>
      <c r="AP12" s="360" t="s">
        <v>117</v>
      </c>
      <c r="AQ12" s="344">
        <v>159</v>
      </c>
      <c r="AR12" s="344">
        <v>139</v>
      </c>
      <c r="AS12" s="344">
        <v>298</v>
      </c>
      <c r="AT12" s="344">
        <v>158</v>
      </c>
      <c r="AU12" s="344">
        <v>179</v>
      </c>
      <c r="AV12" s="344">
        <v>337</v>
      </c>
      <c r="AW12" s="344">
        <v>173</v>
      </c>
      <c r="AX12" s="344">
        <v>161</v>
      </c>
      <c r="AY12" s="344">
        <v>334</v>
      </c>
      <c r="AZ12" s="344">
        <v>490</v>
      </c>
      <c r="BA12" s="344">
        <v>479</v>
      </c>
      <c r="BB12" s="344">
        <v>969</v>
      </c>
      <c r="BE12" s="362" t="s">
        <v>128</v>
      </c>
      <c r="BF12" s="348">
        <v>302</v>
      </c>
      <c r="BG12" s="348">
        <v>327</v>
      </c>
      <c r="BH12" s="335">
        <v>629</v>
      </c>
      <c r="BI12" s="348">
        <v>251</v>
      </c>
      <c r="BJ12" s="348">
        <v>309</v>
      </c>
      <c r="BK12" s="335">
        <v>560</v>
      </c>
      <c r="BL12" s="348">
        <v>257</v>
      </c>
      <c r="BM12" s="348">
        <v>242</v>
      </c>
      <c r="BN12" s="335">
        <v>499</v>
      </c>
      <c r="BO12" s="335">
        <v>810</v>
      </c>
      <c r="BP12" s="335">
        <v>878</v>
      </c>
      <c r="BQ12" s="335">
        <v>1688</v>
      </c>
      <c r="BT12" s="364" t="s">
        <v>9</v>
      </c>
      <c r="BU12" s="339">
        <f>BU9+BU5</f>
        <v>2728</v>
      </c>
      <c r="BV12" s="339">
        <f>BV9+BV5</f>
        <v>3196</v>
      </c>
      <c r="BW12" s="339">
        <f>BW9+BW5</f>
        <v>2620</v>
      </c>
      <c r="BX12" s="339">
        <f>BX9+BX5</f>
        <v>8544</v>
      </c>
      <c r="BZ12" s="356" t="s">
        <v>164</v>
      </c>
      <c r="CA12" s="318">
        <v>5</v>
      </c>
      <c r="CB12" s="318">
        <v>17</v>
      </c>
      <c r="CC12" s="318">
        <v>22</v>
      </c>
      <c r="CD12" s="318">
        <v>13</v>
      </c>
      <c r="CE12" s="318">
        <v>22</v>
      </c>
      <c r="CF12" s="318">
        <v>35</v>
      </c>
      <c r="CG12" s="318">
        <v>12</v>
      </c>
      <c r="CH12" s="318">
        <v>27</v>
      </c>
      <c r="CI12" s="318">
        <v>39</v>
      </c>
      <c r="CJ12" s="318"/>
      <c r="CK12" s="318"/>
      <c r="CL12" s="318"/>
      <c r="CV12" s="155" t="s">
        <v>128</v>
      </c>
      <c r="CW12" s="216"/>
      <c r="CX12" s="216"/>
      <c r="CY12" s="216"/>
      <c r="CZ12" s="216"/>
      <c r="DA12" s="216"/>
      <c r="DB12" s="216"/>
      <c r="DC12" s="216"/>
      <c r="DD12" s="216"/>
      <c r="DE12" s="216"/>
      <c r="DF12" s="216"/>
      <c r="DG12" s="216"/>
      <c r="DH12" s="216"/>
      <c r="DK12" s="360" t="s">
        <v>117</v>
      </c>
      <c r="DL12" s="357">
        <v>3381</v>
      </c>
      <c r="DN12" s="360" t="s">
        <v>117</v>
      </c>
      <c r="DO12" s="370">
        <v>6334</v>
      </c>
      <c r="DQ12" s="360" t="s">
        <v>117</v>
      </c>
      <c r="DR12" s="344">
        <v>969</v>
      </c>
      <c r="DU12" s="360" t="s">
        <v>117</v>
      </c>
      <c r="DV12" s="370">
        <v>74</v>
      </c>
      <c r="DW12" s="370">
        <v>61</v>
      </c>
      <c r="DX12" s="370">
        <v>135</v>
      </c>
      <c r="DY12" s="370">
        <v>68</v>
      </c>
      <c r="DZ12" s="370">
        <v>56</v>
      </c>
      <c r="EA12" s="370">
        <v>124</v>
      </c>
      <c r="EB12" s="370">
        <v>81</v>
      </c>
      <c r="EC12" s="370">
        <v>63</v>
      </c>
      <c r="ED12" s="370">
        <v>144</v>
      </c>
      <c r="EE12" s="370">
        <v>223</v>
      </c>
      <c r="EF12" s="370">
        <v>180</v>
      </c>
      <c r="EG12" s="370">
        <v>403</v>
      </c>
      <c r="EJ12" s="364" t="s">
        <v>9</v>
      </c>
      <c r="EK12" s="339">
        <v>2728</v>
      </c>
      <c r="EL12" s="339">
        <v>3196</v>
      </c>
      <c r="EM12" s="339">
        <v>2620</v>
      </c>
      <c r="EN12" s="339">
        <v>8544</v>
      </c>
    </row>
    <row r="13" spans="1:144" ht="24" x14ac:dyDescent="0.5">
      <c r="A13" s="362" t="s">
        <v>128</v>
      </c>
      <c r="B13" s="361">
        <v>0</v>
      </c>
      <c r="C13" s="361">
        <v>0</v>
      </c>
      <c r="D13" s="361">
        <v>0</v>
      </c>
      <c r="E13" s="361">
        <v>242</v>
      </c>
      <c r="F13" s="361">
        <v>267</v>
      </c>
      <c r="G13" s="361">
        <v>509</v>
      </c>
      <c r="H13" s="361">
        <v>308</v>
      </c>
      <c r="I13" s="361">
        <v>300</v>
      </c>
      <c r="J13" s="361">
        <v>608</v>
      </c>
      <c r="K13" s="361">
        <v>299</v>
      </c>
      <c r="L13" s="361">
        <v>279</v>
      </c>
      <c r="M13" s="361">
        <v>578</v>
      </c>
      <c r="N13" s="361">
        <v>849</v>
      </c>
      <c r="O13" s="361">
        <v>846</v>
      </c>
      <c r="P13" s="361">
        <v>1695</v>
      </c>
      <c r="S13" s="362" t="s">
        <v>128</v>
      </c>
      <c r="T13" s="348">
        <v>229</v>
      </c>
      <c r="U13" s="348">
        <v>240</v>
      </c>
      <c r="V13" s="335">
        <v>469</v>
      </c>
      <c r="W13" s="348">
        <v>233</v>
      </c>
      <c r="X13" s="348">
        <v>211</v>
      </c>
      <c r="Y13" s="335">
        <v>444</v>
      </c>
      <c r="Z13" s="348">
        <v>264</v>
      </c>
      <c r="AA13" s="348">
        <v>214</v>
      </c>
      <c r="AB13" s="335">
        <v>478</v>
      </c>
      <c r="AC13" s="348">
        <v>230</v>
      </c>
      <c r="AD13" s="348">
        <v>206</v>
      </c>
      <c r="AE13" s="335">
        <v>436</v>
      </c>
      <c r="AF13" s="348">
        <v>235</v>
      </c>
      <c r="AG13" s="348">
        <v>224</v>
      </c>
      <c r="AH13" s="335">
        <v>459</v>
      </c>
      <c r="AI13" s="348">
        <v>187</v>
      </c>
      <c r="AJ13" s="348">
        <v>174</v>
      </c>
      <c r="AK13" s="335">
        <v>361</v>
      </c>
      <c r="AL13" s="335">
        <v>1378</v>
      </c>
      <c r="AM13" s="335">
        <v>1269</v>
      </c>
      <c r="AN13" s="335">
        <v>2647</v>
      </c>
      <c r="AP13" s="366" t="s">
        <v>233</v>
      </c>
      <c r="AQ13" s="343">
        <v>972</v>
      </c>
      <c r="AR13" s="343">
        <v>718</v>
      </c>
      <c r="AS13" s="334">
        <v>1690</v>
      </c>
      <c r="AT13" s="343">
        <v>999</v>
      </c>
      <c r="AU13" s="343">
        <v>658</v>
      </c>
      <c r="AV13" s="334">
        <v>1657</v>
      </c>
      <c r="AW13" s="343">
        <v>957</v>
      </c>
      <c r="AX13" s="343">
        <v>715</v>
      </c>
      <c r="AY13" s="334">
        <v>1672</v>
      </c>
      <c r="AZ13" s="334">
        <v>2928</v>
      </c>
      <c r="BA13" s="334">
        <v>2091</v>
      </c>
      <c r="BB13" s="334">
        <v>5019</v>
      </c>
      <c r="BE13" s="356" t="s">
        <v>182</v>
      </c>
      <c r="BF13" s="322">
        <v>277</v>
      </c>
      <c r="BG13" s="322">
        <v>295</v>
      </c>
      <c r="BH13" s="314">
        <v>572</v>
      </c>
      <c r="BI13" s="322">
        <v>229</v>
      </c>
      <c r="BJ13" s="322">
        <v>281</v>
      </c>
      <c r="BK13" s="314">
        <v>510</v>
      </c>
      <c r="BL13" s="322">
        <v>239</v>
      </c>
      <c r="BM13" s="322">
        <v>222</v>
      </c>
      <c r="BN13" s="314">
        <v>461</v>
      </c>
      <c r="BO13" s="314">
        <v>745</v>
      </c>
      <c r="BP13" s="314">
        <v>798</v>
      </c>
      <c r="BQ13" s="314">
        <v>1543</v>
      </c>
      <c r="BZ13" s="360" t="s">
        <v>117</v>
      </c>
      <c r="CA13" s="344">
        <v>0</v>
      </c>
      <c r="CB13" s="344">
        <v>0</v>
      </c>
      <c r="CC13" s="344">
        <v>0</v>
      </c>
      <c r="CD13" s="344">
        <v>0</v>
      </c>
      <c r="CE13" s="344">
        <v>0</v>
      </c>
      <c r="CF13" s="344">
        <v>0</v>
      </c>
      <c r="CG13" s="344">
        <v>0</v>
      </c>
      <c r="CH13" s="344">
        <v>0</v>
      </c>
      <c r="CI13" s="344">
        <v>0</v>
      </c>
      <c r="CJ13" s="344"/>
      <c r="CK13" s="344"/>
      <c r="CL13" s="344"/>
      <c r="CV13" s="155" t="s">
        <v>182</v>
      </c>
      <c r="CW13" s="205"/>
      <c r="CX13" s="185"/>
      <c r="CY13" s="199"/>
      <c r="CZ13" s="205"/>
      <c r="DA13" s="185"/>
      <c r="DB13" s="199"/>
      <c r="DC13" s="220"/>
      <c r="DD13" s="185"/>
      <c r="DE13" s="187"/>
      <c r="DF13" s="188"/>
      <c r="DG13" s="221"/>
      <c r="DH13" s="187"/>
      <c r="DK13" s="366" t="s">
        <v>233</v>
      </c>
      <c r="DL13" s="359">
        <v>2168</v>
      </c>
      <c r="DN13" s="366" t="s">
        <v>233</v>
      </c>
      <c r="DO13" s="334">
        <v>3650</v>
      </c>
      <c r="DQ13" s="366" t="s">
        <v>233</v>
      </c>
      <c r="DR13" s="334">
        <v>5019</v>
      </c>
      <c r="DU13" s="366" t="s">
        <v>233</v>
      </c>
      <c r="DV13" s="343">
        <v>580</v>
      </c>
      <c r="DW13" s="343">
        <v>579</v>
      </c>
      <c r="DX13" s="334">
        <v>1159</v>
      </c>
      <c r="DY13" s="343">
        <v>518</v>
      </c>
      <c r="DZ13" s="343">
        <v>542</v>
      </c>
      <c r="EA13" s="334">
        <v>1060</v>
      </c>
      <c r="EB13" s="343">
        <v>435</v>
      </c>
      <c r="EC13" s="343">
        <v>505</v>
      </c>
      <c r="ED13" s="334">
        <v>940</v>
      </c>
      <c r="EE13" s="334">
        <v>1533</v>
      </c>
      <c r="EF13" s="334">
        <v>1626</v>
      </c>
      <c r="EG13" s="334">
        <v>3159</v>
      </c>
      <c r="EK13" s="29"/>
      <c r="EL13" s="29"/>
      <c r="EM13" s="29"/>
      <c r="EN13" s="29"/>
    </row>
    <row r="14" spans="1:144" ht="24" x14ac:dyDescent="0.5">
      <c r="A14" s="356" t="s">
        <v>183</v>
      </c>
      <c r="B14" s="195"/>
      <c r="C14" s="195"/>
      <c r="D14" s="195">
        <v>0</v>
      </c>
      <c r="E14" s="195">
        <v>80</v>
      </c>
      <c r="F14" s="195">
        <v>106</v>
      </c>
      <c r="G14" s="195">
        <v>186</v>
      </c>
      <c r="H14" s="195">
        <v>109</v>
      </c>
      <c r="I14" s="195">
        <v>106</v>
      </c>
      <c r="J14" s="195">
        <v>215</v>
      </c>
      <c r="K14" s="195">
        <v>145</v>
      </c>
      <c r="L14" s="195">
        <v>127</v>
      </c>
      <c r="M14" s="195">
        <v>272</v>
      </c>
      <c r="N14" s="195">
        <v>334</v>
      </c>
      <c r="O14" s="195">
        <v>339</v>
      </c>
      <c r="P14" s="195">
        <v>673</v>
      </c>
      <c r="S14" s="356" t="s">
        <v>183</v>
      </c>
      <c r="T14" s="322">
        <v>116</v>
      </c>
      <c r="U14" s="322">
        <v>119</v>
      </c>
      <c r="V14" s="314">
        <v>235</v>
      </c>
      <c r="W14" s="322">
        <v>121</v>
      </c>
      <c r="X14" s="322">
        <v>108</v>
      </c>
      <c r="Y14" s="314">
        <v>229</v>
      </c>
      <c r="Z14" s="322">
        <v>124</v>
      </c>
      <c r="AA14" s="322">
        <v>122</v>
      </c>
      <c r="AB14" s="314">
        <v>246</v>
      </c>
      <c r="AC14" s="322">
        <v>109</v>
      </c>
      <c r="AD14" s="322">
        <v>116</v>
      </c>
      <c r="AE14" s="314">
        <v>225</v>
      </c>
      <c r="AF14" s="322">
        <v>124</v>
      </c>
      <c r="AG14" s="322">
        <v>125</v>
      </c>
      <c r="AH14" s="314">
        <v>249</v>
      </c>
      <c r="AI14" s="322">
        <v>123</v>
      </c>
      <c r="AJ14" s="322">
        <v>109</v>
      </c>
      <c r="AK14" s="314">
        <v>232</v>
      </c>
      <c r="AL14" s="314">
        <v>717</v>
      </c>
      <c r="AM14" s="314">
        <v>699</v>
      </c>
      <c r="AN14" s="314">
        <v>1416</v>
      </c>
      <c r="AP14" s="362" t="s">
        <v>128</v>
      </c>
      <c r="AQ14" s="348">
        <v>731</v>
      </c>
      <c r="AR14" s="348">
        <v>491</v>
      </c>
      <c r="AS14" s="335">
        <v>1222</v>
      </c>
      <c r="AT14" s="348">
        <v>619</v>
      </c>
      <c r="AU14" s="348">
        <v>448</v>
      </c>
      <c r="AV14" s="335">
        <v>1067</v>
      </c>
      <c r="AW14" s="348">
        <v>656</v>
      </c>
      <c r="AX14" s="348">
        <v>515</v>
      </c>
      <c r="AY14" s="335">
        <v>1171</v>
      </c>
      <c r="AZ14" s="335">
        <v>2006</v>
      </c>
      <c r="BA14" s="335">
        <v>1454</v>
      </c>
      <c r="BB14" s="335">
        <v>3460</v>
      </c>
      <c r="BE14" s="356" t="s">
        <v>183</v>
      </c>
      <c r="BF14" s="322">
        <v>25</v>
      </c>
      <c r="BG14" s="322">
        <v>32</v>
      </c>
      <c r="BH14" s="314">
        <v>57</v>
      </c>
      <c r="BI14" s="322">
        <v>22</v>
      </c>
      <c r="BJ14" s="322">
        <v>28</v>
      </c>
      <c r="BK14" s="314">
        <v>50</v>
      </c>
      <c r="BL14" s="322">
        <v>18</v>
      </c>
      <c r="BM14" s="322">
        <v>20</v>
      </c>
      <c r="BN14" s="314">
        <v>38</v>
      </c>
      <c r="BO14" s="314">
        <v>65</v>
      </c>
      <c r="BP14" s="314">
        <v>80</v>
      </c>
      <c r="BQ14" s="314">
        <v>145</v>
      </c>
      <c r="BZ14" s="366" t="s">
        <v>233</v>
      </c>
      <c r="CA14" s="343">
        <v>86</v>
      </c>
      <c r="CB14" s="343">
        <v>85</v>
      </c>
      <c r="CC14" s="343">
        <v>171</v>
      </c>
      <c r="CD14" s="343">
        <v>100</v>
      </c>
      <c r="CE14" s="343">
        <v>117</v>
      </c>
      <c r="CF14" s="343">
        <v>217</v>
      </c>
      <c r="CG14" s="343">
        <v>87</v>
      </c>
      <c r="CH14" s="343">
        <v>91</v>
      </c>
      <c r="CI14" s="343">
        <v>178</v>
      </c>
      <c r="CJ14" s="343"/>
      <c r="CK14" s="343"/>
      <c r="CL14" s="343"/>
      <c r="CV14" s="176" t="s">
        <v>183</v>
      </c>
      <c r="CW14" s="184"/>
      <c r="CX14" s="185"/>
      <c r="CY14" s="185"/>
      <c r="CZ14" s="184"/>
      <c r="DA14" s="185"/>
      <c r="DB14" s="224"/>
      <c r="DC14" s="225"/>
      <c r="DD14" s="185"/>
      <c r="DE14" s="187"/>
      <c r="DF14" s="188"/>
      <c r="DG14" s="221"/>
      <c r="DH14" s="187"/>
      <c r="DK14" s="362" t="s">
        <v>128</v>
      </c>
      <c r="DL14" s="361">
        <v>1695</v>
      </c>
      <c r="DN14" s="362" t="s">
        <v>128</v>
      </c>
      <c r="DO14" s="335">
        <v>2647</v>
      </c>
      <c r="DQ14" s="362" t="s">
        <v>128</v>
      </c>
      <c r="DR14" s="335">
        <v>3460</v>
      </c>
      <c r="DU14" s="362" t="s">
        <v>128</v>
      </c>
      <c r="DV14" s="348">
        <v>302</v>
      </c>
      <c r="DW14" s="348">
        <v>327</v>
      </c>
      <c r="DX14" s="335">
        <v>629</v>
      </c>
      <c r="DY14" s="348">
        <v>251</v>
      </c>
      <c r="DZ14" s="348">
        <v>309</v>
      </c>
      <c r="EA14" s="335">
        <v>560</v>
      </c>
      <c r="EB14" s="348">
        <v>257</v>
      </c>
      <c r="EC14" s="348">
        <v>242</v>
      </c>
      <c r="ED14" s="335">
        <v>499</v>
      </c>
      <c r="EE14" s="335">
        <v>810</v>
      </c>
      <c r="EF14" s="335">
        <v>878</v>
      </c>
      <c r="EG14" s="335">
        <v>1688</v>
      </c>
      <c r="EK14" s="29"/>
      <c r="EL14" s="29"/>
      <c r="EM14" s="29"/>
      <c r="EN14" s="29"/>
    </row>
    <row r="15" spans="1:144" ht="24" x14ac:dyDescent="0.5">
      <c r="A15" s="356" t="s">
        <v>279</v>
      </c>
      <c r="B15" s="195"/>
      <c r="C15" s="195"/>
      <c r="D15" s="195">
        <v>0</v>
      </c>
      <c r="E15" s="195">
        <v>106</v>
      </c>
      <c r="F15" s="195">
        <v>94</v>
      </c>
      <c r="G15" s="195">
        <v>200</v>
      </c>
      <c r="H15" s="195">
        <v>102</v>
      </c>
      <c r="I15" s="195">
        <v>109</v>
      </c>
      <c r="J15" s="195">
        <v>211</v>
      </c>
      <c r="K15" s="195">
        <v>80</v>
      </c>
      <c r="L15" s="195">
        <v>85</v>
      </c>
      <c r="M15" s="195">
        <v>165</v>
      </c>
      <c r="N15" s="195">
        <v>288</v>
      </c>
      <c r="O15" s="195">
        <v>288</v>
      </c>
      <c r="P15" s="195">
        <v>576</v>
      </c>
      <c r="S15" s="356" t="s">
        <v>279</v>
      </c>
      <c r="T15" s="322">
        <v>84</v>
      </c>
      <c r="U15" s="319">
        <v>92</v>
      </c>
      <c r="V15" s="314">
        <v>176</v>
      </c>
      <c r="W15" s="322">
        <v>77</v>
      </c>
      <c r="X15" s="319">
        <v>70</v>
      </c>
      <c r="Y15" s="314">
        <v>147</v>
      </c>
      <c r="Z15" s="322">
        <v>102</v>
      </c>
      <c r="AA15" s="319">
        <v>72</v>
      </c>
      <c r="AB15" s="314">
        <v>174</v>
      </c>
      <c r="AC15" s="319">
        <v>106</v>
      </c>
      <c r="AD15" s="319">
        <v>63</v>
      </c>
      <c r="AE15" s="314">
        <v>169</v>
      </c>
      <c r="AF15" s="319">
        <v>84</v>
      </c>
      <c r="AG15" s="319">
        <v>82</v>
      </c>
      <c r="AH15" s="314">
        <v>166</v>
      </c>
      <c r="AI15" s="319">
        <v>48</v>
      </c>
      <c r="AJ15" s="319">
        <v>47</v>
      </c>
      <c r="AK15" s="314">
        <v>95</v>
      </c>
      <c r="AL15" s="314">
        <v>501</v>
      </c>
      <c r="AM15" s="314">
        <v>426</v>
      </c>
      <c r="AN15" s="314">
        <v>927</v>
      </c>
      <c r="AP15" s="356" t="s">
        <v>182</v>
      </c>
      <c r="AQ15" s="322">
        <v>554</v>
      </c>
      <c r="AR15" s="322">
        <v>376</v>
      </c>
      <c r="AS15" s="314">
        <v>930</v>
      </c>
      <c r="AT15" s="322">
        <v>478</v>
      </c>
      <c r="AU15" s="322">
        <v>366</v>
      </c>
      <c r="AV15" s="314">
        <v>844</v>
      </c>
      <c r="AW15" s="322">
        <v>504</v>
      </c>
      <c r="AX15" s="322">
        <v>393</v>
      </c>
      <c r="AY15" s="314">
        <v>897</v>
      </c>
      <c r="AZ15" s="314">
        <v>1536</v>
      </c>
      <c r="BA15" s="314">
        <v>1135</v>
      </c>
      <c r="BB15" s="314">
        <v>2671</v>
      </c>
      <c r="BE15" s="362" t="s">
        <v>103</v>
      </c>
      <c r="BF15" s="349">
        <v>135</v>
      </c>
      <c r="BG15" s="349"/>
      <c r="BH15" s="349">
        <v>135</v>
      </c>
      <c r="BI15" s="349">
        <v>117</v>
      </c>
      <c r="BJ15" s="349"/>
      <c r="BK15" s="349">
        <v>117</v>
      </c>
      <c r="BL15" s="349">
        <v>62</v>
      </c>
      <c r="BM15" s="349"/>
      <c r="BN15" s="349">
        <v>62</v>
      </c>
      <c r="BO15" s="349">
        <v>314</v>
      </c>
      <c r="BP15" s="349">
        <v>0</v>
      </c>
      <c r="BQ15" s="349">
        <v>314</v>
      </c>
      <c r="BZ15" s="362" t="s">
        <v>128</v>
      </c>
      <c r="CA15" s="348">
        <v>86</v>
      </c>
      <c r="CB15" s="348">
        <v>85</v>
      </c>
      <c r="CC15" s="348">
        <v>171</v>
      </c>
      <c r="CD15" s="348">
        <v>100</v>
      </c>
      <c r="CE15" s="348">
        <v>117</v>
      </c>
      <c r="CF15" s="348">
        <v>217</v>
      </c>
      <c r="CG15" s="348">
        <v>87</v>
      </c>
      <c r="CH15" s="348">
        <v>91</v>
      </c>
      <c r="CI15" s="348">
        <v>178</v>
      </c>
      <c r="CJ15" s="348"/>
      <c r="CK15" s="348"/>
      <c r="CL15" s="348"/>
      <c r="CV15" s="176" t="s">
        <v>279</v>
      </c>
      <c r="CW15" s="185"/>
      <c r="CX15" s="185"/>
      <c r="CY15" s="185"/>
      <c r="CZ15" s="185"/>
      <c r="DA15" s="185"/>
      <c r="DB15" s="224"/>
      <c r="DC15" s="229"/>
      <c r="DD15" s="224"/>
      <c r="DE15" s="189"/>
      <c r="DF15" s="188"/>
      <c r="DG15" s="230"/>
      <c r="DH15" s="224"/>
      <c r="DK15" s="356" t="s">
        <v>183</v>
      </c>
      <c r="DL15" s="195">
        <v>673</v>
      </c>
      <c r="DN15" s="356" t="s">
        <v>183</v>
      </c>
      <c r="DO15" s="314">
        <v>1416</v>
      </c>
      <c r="DQ15" s="356" t="s">
        <v>182</v>
      </c>
      <c r="DR15" s="314">
        <v>2671</v>
      </c>
      <c r="DU15" s="356" t="s">
        <v>182</v>
      </c>
      <c r="DV15" s="322">
        <v>277</v>
      </c>
      <c r="DW15" s="322">
        <v>295</v>
      </c>
      <c r="DX15" s="314">
        <v>572</v>
      </c>
      <c r="DY15" s="322">
        <v>229</v>
      </c>
      <c r="DZ15" s="322">
        <v>281</v>
      </c>
      <c r="EA15" s="314">
        <v>510</v>
      </c>
      <c r="EB15" s="322">
        <v>239</v>
      </c>
      <c r="EC15" s="322">
        <v>222</v>
      </c>
      <c r="ED15" s="314">
        <v>461</v>
      </c>
      <c r="EE15" s="314">
        <v>745</v>
      </c>
      <c r="EF15" s="314">
        <v>798</v>
      </c>
      <c r="EG15" s="314">
        <v>1543</v>
      </c>
      <c r="EK15" s="29"/>
      <c r="EL15" s="29"/>
      <c r="EM15" s="29"/>
      <c r="EN15" s="29"/>
    </row>
    <row r="16" spans="1:144" ht="24" x14ac:dyDescent="0.5">
      <c r="A16" s="356" t="s">
        <v>280</v>
      </c>
      <c r="B16" s="195"/>
      <c r="C16" s="195"/>
      <c r="D16" s="195">
        <v>0</v>
      </c>
      <c r="E16" s="195">
        <v>56</v>
      </c>
      <c r="F16" s="195">
        <v>67</v>
      </c>
      <c r="G16" s="195">
        <v>123</v>
      </c>
      <c r="H16" s="195">
        <v>97</v>
      </c>
      <c r="I16" s="195">
        <v>85</v>
      </c>
      <c r="J16" s="195">
        <v>182</v>
      </c>
      <c r="K16" s="195">
        <v>74</v>
      </c>
      <c r="L16" s="195">
        <v>67</v>
      </c>
      <c r="M16" s="195">
        <v>141</v>
      </c>
      <c r="N16" s="195">
        <v>227</v>
      </c>
      <c r="O16" s="195">
        <v>219</v>
      </c>
      <c r="P16" s="195">
        <v>446</v>
      </c>
      <c r="S16" s="356" t="s">
        <v>280</v>
      </c>
      <c r="T16" s="319">
        <v>29</v>
      </c>
      <c r="U16" s="319">
        <v>29</v>
      </c>
      <c r="V16" s="314">
        <v>58</v>
      </c>
      <c r="W16" s="319">
        <v>35</v>
      </c>
      <c r="X16" s="319">
        <v>33</v>
      </c>
      <c r="Y16" s="314">
        <v>68</v>
      </c>
      <c r="Z16" s="319">
        <v>38</v>
      </c>
      <c r="AA16" s="319">
        <v>20</v>
      </c>
      <c r="AB16" s="314">
        <v>58</v>
      </c>
      <c r="AC16" s="319">
        <v>15</v>
      </c>
      <c r="AD16" s="319">
        <v>27</v>
      </c>
      <c r="AE16" s="314">
        <v>42</v>
      </c>
      <c r="AF16" s="319">
        <v>27</v>
      </c>
      <c r="AG16" s="319">
        <v>17</v>
      </c>
      <c r="AH16" s="314">
        <v>44</v>
      </c>
      <c r="AI16" s="319">
        <v>16</v>
      </c>
      <c r="AJ16" s="319">
        <v>18</v>
      </c>
      <c r="AK16" s="314">
        <v>34</v>
      </c>
      <c r="AL16" s="314">
        <v>160</v>
      </c>
      <c r="AM16" s="314">
        <v>144</v>
      </c>
      <c r="AN16" s="314">
        <v>304</v>
      </c>
      <c r="AP16" s="356" t="s">
        <v>183</v>
      </c>
      <c r="AQ16" s="322">
        <v>177</v>
      </c>
      <c r="AR16" s="322">
        <v>115</v>
      </c>
      <c r="AS16" s="314">
        <v>292</v>
      </c>
      <c r="AT16" s="322">
        <v>141</v>
      </c>
      <c r="AU16" s="322">
        <v>82</v>
      </c>
      <c r="AV16" s="314">
        <v>223</v>
      </c>
      <c r="AW16" s="322">
        <v>152</v>
      </c>
      <c r="AX16" s="322">
        <v>122</v>
      </c>
      <c r="AY16" s="314">
        <v>274</v>
      </c>
      <c r="AZ16" s="314">
        <v>470</v>
      </c>
      <c r="BA16" s="314">
        <v>319</v>
      </c>
      <c r="BB16" s="314">
        <v>789</v>
      </c>
      <c r="BE16" s="362" t="s">
        <v>126</v>
      </c>
      <c r="BF16" s="349">
        <v>143</v>
      </c>
      <c r="BG16" s="349">
        <v>252</v>
      </c>
      <c r="BH16" s="349">
        <v>395</v>
      </c>
      <c r="BI16" s="349">
        <v>150</v>
      </c>
      <c r="BJ16" s="349">
        <v>233</v>
      </c>
      <c r="BK16" s="349">
        <v>383</v>
      </c>
      <c r="BL16" s="349">
        <v>116</v>
      </c>
      <c r="BM16" s="349">
        <v>263</v>
      </c>
      <c r="BN16" s="349">
        <v>379</v>
      </c>
      <c r="BO16" s="349">
        <v>409</v>
      </c>
      <c r="BP16" s="349">
        <v>748</v>
      </c>
      <c r="BQ16" s="349">
        <v>1157</v>
      </c>
      <c r="BZ16" s="356" t="s">
        <v>182</v>
      </c>
      <c r="CA16" s="322">
        <v>86</v>
      </c>
      <c r="CB16" s="322">
        <v>85</v>
      </c>
      <c r="CC16" s="322">
        <v>171</v>
      </c>
      <c r="CD16" s="322">
        <v>100</v>
      </c>
      <c r="CE16" s="322">
        <v>117</v>
      </c>
      <c r="CF16" s="322">
        <v>217</v>
      </c>
      <c r="CG16" s="322">
        <v>87</v>
      </c>
      <c r="CH16" s="322">
        <v>91</v>
      </c>
      <c r="CI16" s="322">
        <v>178</v>
      </c>
      <c r="CJ16" s="322"/>
      <c r="CK16" s="322"/>
      <c r="CL16" s="322"/>
      <c r="CV16" s="176" t="s">
        <v>280</v>
      </c>
      <c r="CW16" s="185"/>
      <c r="CX16" s="185"/>
      <c r="CY16" s="185"/>
      <c r="CZ16" s="185"/>
      <c r="DA16" s="185"/>
      <c r="DB16" s="224"/>
      <c r="DC16" s="229"/>
      <c r="DD16" s="224"/>
      <c r="DE16" s="189"/>
      <c r="DF16" s="188"/>
      <c r="DG16" s="230"/>
      <c r="DH16" s="224"/>
      <c r="DK16" s="356" t="s">
        <v>279</v>
      </c>
      <c r="DL16" s="195">
        <v>576</v>
      </c>
      <c r="DN16" s="356" t="s">
        <v>279</v>
      </c>
      <c r="DO16" s="314">
        <v>927</v>
      </c>
      <c r="DQ16" s="356" t="s">
        <v>183</v>
      </c>
      <c r="DR16" s="314">
        <v>789</v>
      </c>
      <c r="DU16" s="356" t="s">
        <v>183</v>
      </c>
      <c r="DV16" s="322">
        <v>25</v>
      </c>
      <c r="DW16" s="322">
        <v>32</v>
      </c>
      <c r="DX16" s="314">
        <v>57</v>
      </c>
      <c r="DY16" s="322">
        <v>22</v>
      </c>
      <c r="DZ16" s="322">
        <v>28</v>
      </c>
      <c r="EA16" s="314">
        <v>50</v>
      </c>
      <c r="EB16" s="322">
        <v>18</v>
      </c>
      <c r="EC16" s="322">
        <v>20</v>
      </c>
      <c r="ED16" s="314">
        <v>38</v>
      </c>
      <c r="EE16" s="314">
        <v>65</v>
      </c>
      <c r="EF16" s="314">
        <v>80</v>
      </c>
      <c r="EG16" s="314">
        <v>145</v>
      </c>
      <c r="EK16" s="29"/>
      <c r="EL16" s="29"/>
      <c r="EM16" s="29"/>
      <c r="EN16" s="29"/>
    </row>
    <row r="17" spans="1:144" ht="24" x14ac:dyDescent="0.5">
      <c r="A17" s="362" t="s">
        <v>126</v>
      </c>
      <c r="B17" s="361">
        <v>2</v>
      </c>
      <c r="C17" s="361">
        <v>6</v>
      </c>
      <c r="D17" s="361">
        <v>8</v>
      </c>
      <c r="E17" s="361">
        <v>87</v>
      </c>
      <c r="F17" s="361">
        <v>68</v>
      </c>
      <c r="G17" s="361">
        <v>155</v>
      </c>
      <c r="H17" s="361">
        <v>72</v>
      </c>
      <c r="I17" s="361">
        <v>87</v>
      </c>
      <c r="J17" s="361">
        <v>159</v>
      </c>
      <c r="K17" s="361">
        <v>67</v>
      </c>
      <c r="L17" s="361">
        <v>84</v>
      </c>
      <c r="M17" s="361">
        <v>151</v>
      </c>
      <c r="N17" s="361">
        <v>228</v>
      </c>
      <c r="O17" s="361">
        <v>245</v>
      </c>
      <c r="P17" s="361">
        <v>473</v>
      </c>
      <c r="S17" s="362" t="s">
        <v>126</v>
      </c>
      <c r="T17" s="349">
        <v>88</v>
      </c>
      <c r="U17" s="349">
        <v>85</v>
      </c>
      <c r="V17" s="349">
        <v>173</v>
      </c>
      <c r="W17" s="349">
        <v>89</v>
      </c>
      <c r="X17" s="349">
        <v>83</v>
      </c>
      <c r="Y17" s="349">
        <v>172</v>
      </c>
      <c r="Z17" s="349">
        <v>96</v>
      </c>
      <c r="AA17" s="349">
        <v>93</v>
      </c>
      <c r="AB17" s="349">
        <v>189</v>
      </c>
      <c r="AC17" s="349">
        <v>88</v>
      </c>
      <c r="AD17" s="349">
        <v>92</v>
      </c>
      <c r="AE17" s="349">
        <v>180</v>
      </c>
      <c r="AF17" s="349">
        <v>75</v>
      </c>
      <c r="AG17" s="349">
        <v>74</v>
      </c>
      <c r="AH17" s="349">
        <v>149</v>
      </c>
      <c r="AI17" s="349">
        <v>68</v>
      </c>
      <c r="AJ17" s="349">
        <v>72</v>
      </c>
      <c r="AK17" s="349">
        <v>140</v>
      </c>
      <c r="AL17" s="349">
        <v>504</v>
      </c>
      <c r="AM17" s="349">
        <v>499</v>
      </c>
      <c r="AN17" s="349">
        <v>1003</v>
      </c>
      <c r="AP17" s="362" t="s">
        <v>103</v>
      </c>
      <c r="AQ17" s="349">
        <v>133</v>
      </c>
      <c r="AR17" s="349"/>
      <c r="AS17" s="349">
        <v>133</v>
      </c>
      <c r="AT17" s="349">
        <v>210</v>
      </c>
      <c r="AU17" s="349"/>
      <c r="AV17" s="349">
        <v>210</v>
      </c>
      <c r="AW17" s="349">
        <v>135</v>
      </c>
      <c r="AX17" s="349"/>
      <c r="AY17" s="349">
        <v>135</v>
      </c>
      <c r="AZ17" s="349">
        <v>478</v>
      </c>
      <c r="BA17" s="349">
        <v>0</v>
      </c>
      <c r="BB17" s="349">
        <v>478</v>
      </c>
      <c r="BE17" s="364" t="s">
        <v>9</v>
      </c>
      <c r="BF17" s="354">
        <v>2687</v>
      </c>
      <c r="BG17" s="354">
        <v>3758</v>
      </c>
      <c r="BH17" s="339">
        <v>6445</v>
      </c>
      <c r="BI17" s="354">
        <v>2501</v>
      </c>
      <c r="BJ17" s="354">
        <v>3593</v>
      </c>
      <c r="BK17" s="339">
        <v>6094</v>
      </c>
      <c r="BL17" s="354">
        <v>2242</v>
      </c>
      <c r="BM17" s="354">
        <v>3272</v>
      </c>
      <c r="BN17" s="339">
        <v>5514</v>
      </c>
      <c r="BO17" s="339">
        <v>7430</v>
      </c>
      <c r="BP17" s="339">
        <v>10623</v>
      </c>
      <c r="BQ17" s="339">
        <v>18053</v>
      </c>
      <c r="BZ17" s="356" t="s">
        <v>183</v>
      </c>
      <c r="CA17" s="322">
        <v>0</v>
      </c>
      <c r="CB17" s="322">
        <v>0</v>
      </c>
      <c r="CC17" s="322">
        <v>0</v>
      </c>
      <c r="CD17" s="322">
        <v>0</v>
      </c>
      <c r="CE17" s="322">
        <v>0</v>
      </c>
      <c r="CF17" s="322">
        <v>0</v>
      </c>
      <c r="CG17" s="322">
        <v>0</v>
      </c>
      <c r="CH17" s="322">
        <v>0</v>
      </c>
      <c r="CI17" s="322">
        <v>0</v>
      </c>
      <c r="CJ17" s="322"/>
      <c r="CK17" s="322"/>
      <c r="CL17" s="322"/>
      <c r="CV17" s="155" t="s">
        <v>103</v>
      </c>
      <c r="CW17" s="185"/>
      <c r="CX17" s="185"/>
      <c r="CY17" s="185"/>
      <c r="CZ17" s="185"/>
      <c r="DA17" s="185"/>
      <c r="DB17" s="224"/>
      <c r="DC17" s="229"/>
      <c r="DD17" s="224"/>
      <c r="DE17" s="189"/>
      <c r="DF17" s="188"/>
      <c r="DG17" s="230"/>
      <c r="DH17" s="224"/>
      <c r="DK17" s="356" t="s">
        <v>280</v>
      </c>
      <c r="DL17" s="195">
        <v>446</v>
      </c>
      <c r="DN17" s="356" t="s">
        <v>280</v>
      </c>
      <c r="DO17" s="314">
        <v>304</v>
      </c>
      <c r="DQ17" s="362" t="s">
        <v>103</v>
      </c>
      <c r="DR17" s="349">
        <v>478</v>
      </c>
      <c r="DU17" s="362" t="s">
        <v>103</v>
      </c>
      <c r="DV17" s="349">
        <v>135</v>
      </c>
      <c r="DW17" s="349"/>
      <c r="DX17" s="349">
        <v>135</v>
      </c>
      <c r="DY17" s="349">
        <v>117</v>
      </c>
      <c r="DZ17" s="349"/>
      <c r="EA17" s="349">
        <v>117</v>
      </c>
      <c r="EB17" s="349">
        <v>62</v>
      </c>
      <c r="EC17" s="349"/>
      <c r="ED17" s="349">
        <v>62</v>
      </c>
      <c r="EE17" s="349">
        <v>314</v>
      </c>
      <c r="EF17" s="349">
        <v>0</v>
      </c>
      <c r="EG17" s="349">
        <v>314</v>
      </c>
      <c r="EK17" s="29"/>
      <c r="EL17" s="29"/>
      <c r="EM17" s="29"/>
      <c r="EN17" s="29"/>
    </row>
    <row r="18" spans="1:144" ht="24" x14ac:dyDescent="0.5">
      <c r="A18" s="364" t="s">
        <v>9</v>
      </c>
      <c r="B18" s="363">
        <v>2</v>
      </c>
      <c r="C18" s="363">
        <v>6</v>
      </c>
      <c r="D18" s="363">
        <v>8</v>
      </c>
      <c r="E18" s="363">
        <v>946</v>
      </c>
      <c r="F18" s="363">
        <v>931</v>
      </c>
      <c r="G18" s="363">
        <v>1877</v>
      </c>
      <c r="H18" s="363">
        <v>4047</v>
      </c>
      <c r="I18" s="363">
        <v>3828</v>
      </c>
      <c r="J18" s="363">
        <v>7875</v>
      </c>
      <c r="K18" s="363">
        <v>4332</v>
      </c>
      <c r="L18" s="363">
        <v>3972</v>
      </c>
      <c r="M18" s="363">
        <v>8304</v>
      </c>
      <c r="N18" s="363">
        <v>9327</v>
      </c>
      <c r="O18" s="363">
        <v>8737</v>
      </c>
      <c r="P18" s="363">
        <v>18064</v>
      </c>
      <c r="S18" s="364" t="s">
        <v>9</v>
      </c>
      <c r="T18" s="354">
        <v>4374</v>
      </c>
      <c r="U18" s="354">
        <v>4218</v>
      </c>
      <c r="V18" s="339">
        <v>8592</v>
      </c>
      <c r="W18" s="354">
        <v>4585</v>
      </c>
      <c r="X18" s="354">
        <v>4329</v>
      </c>
      <c r="Y18" s="339">
        <v>8914</v>
      </c>
      <c r="Z18" s="354">
        <v>4989</v>
      </c>
      <c r="AA18" s="354">
        <v>4751</v>
      </c>
      <c r="AB18" s="339">
        <v>9740</v>
      </c>
      <c r="AC18" s="354">
        <v>4935</v>
      </c>
      <c r="AD18" s="354">
        <v>4709</v>
      </c>
      <c r="AE18" s="339">
        <v>9644</v>
      </c>
      <c r="AF18" s="354">
        <v>4726</v>
      </c>
      <c r="AG18" s="354">
        <v>4473</v>
      </c>
      <c r="AH18" s="339">
        <v>9199</v>
      </c>
      <c r="AI18" s="354">
        <v>4747</v>
      </c>
      <c r="AJ18" s="354">
        <v>4525</v>
      </c>
      <c r="AK18" s="339">
        <v>9272</v>
      </c>
      <c r="AL18" s="339">
        <v>28356</v>
      </c>
      <c r="AM18" s="339">
        <v>27005</v>
      </c>
      <c r="AN18" s="339">
        <v>55361</v>
      </c>
      <c r="AP18" s="362" t="s">
        <v>126</v>
      </c>
      <c r="AQ18" s="349">
        <v>108</v>
      </c>
      <c r="AR18" s="349">
        <v>227</v>
      </c>
      <c r="AS18" s="349">
        <v>335</v>
      </c>
      <c r="AT18" s="349">
        <v>170</v>
      </c>
      <c r="AU18" s="349">
        <v>210</v>
      </c>
      <c r="AV18" s="349">
        <v>380</v>
      </c>
      <c r="AW18" s="349">
        <v>166</v>
      </c>
      <c r="AX18" s="349">
        <v>200</v>
      </c>
      <c r="AY18" s="349">
        <v>366</v>
      </c>
      <c r="AZ18" s="349">
        <v>444</v>
      </c>
      <c r="BA18" s="349">
        <v>637</v>
      </c>
      <c r="BB18" s="349">
        <v>1081</v>
      </c>
      <c r="BE18" s="367"/>
      <c r="BF18" s="241"/>
      <c r="BG18" s="241"/>
      <c r="BH18" s="241"/>
      <c r="BI18" s="241"/>
      <c r="BJ18" s="241"/>
      <c r="BK18" s="241"/>
      <c r="BL18" s="241"/>
      <c r="BM18" s="241"/>
      <c r="BN18" s="241"/>
      <c r="BO18" s="369"/>
      <c r="BP18" s="369"/>
      <c r="BQ18" s="369"/>
      <c r="BZ18" s="356" t="s">
        <v>279</v>
      </c>
      <c r="CA18" s="318">
        <v>0</v>
      </c>
      <c r="CB18" s="318">
        <v>0</v>
      </c>
      <c r="CC18" s="318">
        <v>0</v>
      </c>
      <c r="CD18" s="318">
        <v>0</v>
      </c>
      <c r="CE18" s="318">
        <v>0</v>
      </c>
      <c r="CF18" s="318">
        <v>0</v>
      </c>
      <c r="CG18" s="318">
        <v>0</v>
      </c>
      <c r="CH18" s="318">
        <v>0</v>
      </c>
      <c r="CI18" s="318">
        <v>0</v>
      </c>
      <c r="CJ18" s="318"/>
      <c r="CK18" s="318"/>
      <c r="CL18" s="318"/>
      <c r="CV18" s="155" t="s">
        <v>126</v>
      </c>
      <c r="CW18" s="185"/>
      <c r="CX18" s="185"/>
      <c r="CY18" s="185"/>
      <c r="CZ18" s="185"/>
      <c r="DA18" s="185"/>
      <c r="DB18" s="224"/>
      <c r="DC18" s="229"/>
      <c r="DD18" s="224"/>
      <c r="DE18" s="189"/>
      <c r="DF18" s="188"/>
      <c r="DG18" s="230"/>
      <c r="DH18" s="224"/>
      <c r="DK18" s="356"/>
      <c r="DL18" s="195"/>
      <c r="DN18" s="356"/>
      <c r="DO18" s="314"/>
      <c r="DQ18" s="362" t="s">
        <v>126</v>
      </c>
      <c r="DR18" s="349">
        <v>1081</v>
      </c>
      <c r="DU18" s="362" t="s">
        <v>126</v>
      </c>
      <c r="DV18" s="349">
        <v>143</v>
      </c>
      <c r="DW18" s="349">
        <v>252</v>
      </c>
      <c r="DX18" s="349">
        <v>395</v>
      </c>
      <c r="DY18" s="349">
        <v>150</v>
      </c>
      <c r="DZ18" s="349">
        <v>233</v>
      </c>
      <c r="EA18" s="349">
        <v>383</v>
      </c>
      <c r="EB18" s="349">
        <v>116</v>
      </c>
      <c r="EC18" s="349">
        <v>263</v>
      </c>
      <c r="ED18" s="349">
        <v>379</v>
      </c>
      <c r="EE18" s="349">
        <v>409</v>
      </c>
      <c r="EF18" s="349">
        <v>748</v>
      </c>
      <c r="EG18" s="349">
        <v>1157</v>
      </c>
      <c r="EK18" s="29"/>
      <c r="EL18" s="29"/>
      <c r="EM18" s="29"/>
      <c r="EN18" s="29"/>
    </row>
    <row r="19" spans="1:144" ht="24" x14ac:dyDescent="0.5">
      <c r="B19" s="241"/>
      <c r="C19" s="241"/>
      <c r="D19" s="241"/>
      <c r="E19" s="241"/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AP19" s="364" t="s">
        <v>9</v>
      </c>
      <c r="AQ19" s="354">
        <v>4993</v>
      </c>
      <c r="AR19" s="354">
        <v>4662</v>
      </c>
      <c r="AS19" s="339">
        <v>9655</v>
      </c>
      <c r="AT19" s="354">
        <v>4954</v>
      </c>
      <c r="AU19" s="354">
        <v>4702</v>
      </c>
      <c r="AV19" s="339">
        <v>9656</v>
      </c>
      <c r="AW19" s="354">
        <v>4769</v>
      </c>
      <c r="AX19" s="354">
        <v>4705</v>
      </c>
      <c r="AY19" s="339">
        <v>9474</v>
      </c>
      <c r="AZ19" s="339">
        <v>14716</v>
      </c>
      <c r="BA19" s="339">
        <v>14069</v>
      </c>
      <c r="BB19" s="339">
        <v>28785</v>
      </c>
      <c r="BZ19" s="356" t="s">
        <v>280</v>
      </c>
      <c r="CA19" s="318">
        <v>0</v>
      </c>
      <c r="CB19" s="318">
        <v>0</v>
      </c>
      <c r="CC19" s="318">
        <v>0</v>
      </c>
      <c r="CD19" s="318">
        <v>0</v>
      </c>
      <c r="CE19" s="318">
        <v>0</v>
      </c>
      <c r="CF19" s="318">
        <v>0</v>
      </c>
      <c r="CG19" s="318">
        <v>0</v>
      </c>
      <c r="CH19" s="318">
        <v>0</v>
      </c>
      <c r="CI19" s="318">
        <v>0</v>
      </c>
      <c r="CJ19" s="318"/>
      <c r="CK19" s="318"/>
      <c r="CL19" s="318"/>
      <c r="CV19" s="155" t="s">
        <v>9</v>
      </c>
      <c r="CW19" s="185"/>
      <c r="CX19" s="185"/>
      <c r="CY19" s="185"/>
      <c r="CZ19" s="185"/>
      <c r="DA19" s="185"/>
      <c r="DB19" s="224"/>
      <c r="DC19" s="229"/>
      <c r="DD19" s="224"/>
      <c r="DE19" s="189"/>
      <c r="DF19" s="188"/>
      <c r="DG19" s="230"/>
      <c r="DH19" s="224"/>
      <c r="DK19" s="362" t="s">
        <v>126</v>
      </c>
      <c r="DL19" s="361">
        <v>473</v>
      </c>
      <c r="DN19" s="362" t="s">
        <v>126</v>
      </c>
      <c r="DO19" s="349">
        <v>1003</v>
      </c>
      <c r="DQ19" s="364" t="s">
        <v>9</v>
      </c>
      <c r="DR19" s="339">
        <v>28785</v>
      </c>
      <c r="DU19" s="364" t="s">
        <v>9</v>
      </c>
      <c r="DV19" s="354">
        <v>2687</v>
      </c>
      <c r="DW19" s="354">
        <v>3758</v>
      </c>
      <c r="DX19" s="339">
        <v>6445</v>
      </c>
      <c r="DY19" s="354">
        <v>2501</v>
      </c>
      <c r="DZ19" s="354">
        <v>3593</v>
      </c>
      <c r="EA19" s="339">
        <v>6094</v>
      </c>
      <c r="EB19" s="354">
        <v>2242</v>
      </c>
      <c r="EC19" s="354">
        <v>3272</v>
      </c>
      <c r="ED19" s="339">
        <v>5514</v>
      </c>
      <c r="EE19" s="339">
        <v>7430</v>
      </c>
      <c r="EF19" s="339">
        <v>10623</v>
      </c>
      <c r="EG19" s="339">
        <v>18053</v>
      </c>
      <c r="EK19" s="29"/>
      <c r="EL19" s="29"/>
      <c r="EM19" s="29"/>
      <c r="EN19" s="29"/>
    </row>
    <row r="20" spans="1:144" ht="24" x14ac:dyDescent="0.55000000000000004">
      <c r="AP20" s="367"/>
      <c r="AQ20" s="368"/>
      <c r="AR20" s="368"/>
      <c r="AS20" s="368"/>
      <c r="AT20" s="368"/>
      <c r="AU20" s="368"/>
      <c r="AV20" s="368"/>
      <c r="AW20" s="368"/>
      <c r="AX20" s="368"/>
      <c r="AY20" s="368"/>
      <c r="AZ20" s="368"/>
      <c r="BA20" s="368"/>
      <c r="BB20" s="368"/>
      <c r="BZ20" s="362" t="s">
        <v>103</v>
      </c>
      <c r="CA20" s="349"/>
      <c r="CB20" s="349"/>
      <c r="CC20" s="349"/>
      <c r="CD20" s="349"/>
      <c r="CE20" s="349"/>
      <c r="CF20" s="349"/>
      <c r="CG20" s="349"/>
      <c r="CH20" s="349"/>
      <c r="CI20" s="349"/>
      <c r="CJ20" s="349"/>
      <c r="CK20" s="349"/>
      <c r="CL20" s="349"/>
      <c r="CV20" s="155" t="s">
        <v>104</v>
      </c>
      <c r="CW20" s="157"/>
      <c r="CX20" s="157"/>
      <c r="CY20" s="157"/>
      <c r="CZ20" s="157"/>
      <c r="DA20" s="157"/>
      <c r="DB20" s="157"/>
      <c r="DC20" s="157"/>
      <c r="DD20" s="157"/>
      <c r="DE20" s="157"/>
      <c r="DF20" s="157"/>
      <c r="DG20" s="157"/>
      <c r="DH20" s="157"/>
      <c r="DK20" s="364" t="s">
        <v>9</v>
      </c>
      <c r="DL20" s="363">
        <v>18064</v>
      </c>
      <c r="DN20" s="364" t="s">
        <v>9</v>
      </c>
      <c r="DO20" s="339">
        <v>55361</v>
      </c>
      <c r="DQ20" s="367"/>
      <c r="DR20" s="368"/>
      <c r="DU20" s="367"/>
      <c r="DV20" s="241"/>
      <c r="DW20" s="241"/>
      <c r="DX20" s="241"/>
      <c r="DY20" s="241"/>
      <c r="DZ20" s="241"/>
      <c r="EA20" s="241"/>
      <c r="EB20" s="241"/>
      <c r="EC20" s="241"/>
      <c r="ED20" s="241"/>
      <c r="EE20" s="369"/>
      <c r="EF20" s="369"/>
      <c r="EG20" s="369"/>
      <c r="EK20" s="29"/>
      <c r="EL20" s="29"/>
      <c r="EM20" s="29"/>
      <c r="EN20" s="29"/>
    </row>
    <row r="21" spans="1:144" ht="24" x14ac:dyDescent="0.5">
      <c r="BZ21" s="362" t="s">
        <v>126</v>
      </c>
      <c r="CA21" s="349">
        <v>0</v>
      </c>
      <c r="CB21" s="349">
        <v>0</v>
      </c>
      <c r="CC21" s="349">
        <v>0</v>
      </c>
      <c r="CD21" s="349">
        <v>0</v>
      </c>
      <c r="CE21" s="349">
        <v>0</v>
      </c>
      <c r="CF21" s="349">
        <v>0</v>
      </c>
      <c r="CG21" s="349">
        <v>0</v>
      </c>
      <c r="CH21" s="349">
        <v>0</v>
      </c>
      <c r="CI21" s="349">
        <v>0</v>
      </c>
      <c r="CJ21" s="349"/>
      <c r="CK21" s="349"/>
      <c r="CL21" s="349"/>
      <c r="CV21" s="274" t="s">
        <v>162</v>
      </c>
      <c r="CW21" s="157"/>
      <c r="CX21" s="157"/>
      <c r="CY21" s="157"/>
      <c r="CZ21" s="157"/>
      <c r="DA21" s="157"/>
      <c r="DB21" s="157"/>
      <c r="DC21" s="157"/>
      <c r="DD21" s="157"/>
      <c r="DE21" s="157"/>
      <c r="DF21" s="157"/>
      <c r="DG21" s="157"/>
      <c r="DH21" s="157"/>
      <c r="DL21" s="241"/>
    </row>
    <row r="22" spans="1:144" ht="24" x14ac:dyDescent="0.5">
      <c r="BZ22" s="364" t="s">
        <v>9</v>
      </c>
      <c r="CA22" s="354">
        <v>91</v>
      </c>
      <c r="CB22" s="354">
        <v>102</v>
      </c>
      <c r="CC22" s="354">
        <v>193</v>
      </c>
      <c r="CD22" s="354">
        <v>113</v>
      </c>
      <c r="CE22" s="354">
        <v>139</v>
      </c>
      <c r="CF22" s="354">
        <v>252</v>
      </c>
      <c r="CG22" s="354">
        <v>99</v>
      </c>
      <c r="CH22" s="354">
        <v>118</v>
      </c>
      <c r="CI22" s="354">
        <v>217</v>
      </c>
      <c r="CJ22" s="354"/>
      <c r="CK22" s="354"/>
      <c r="CL22" s="354"/>
    </row>
  </sheetData>
  <mergeCells count="48">
    <mergeCell ref="BE3:BE5"/>
    <mergeCell ref="BF3:BQ3"/>
    <mergeCell ref="Z4:AB4"/>
    <mergeCell ref="AC4:AE4"/>
    <mergeCell ref="AT4:AV4"/>
    <mergeCell ref="AW4:AY4"/>
    <mergeCell ref="AQ4:AS4"/>
    <mergeCell ref="AQ3:BB3"/>
    <mergeCell ref="AZ4:BB4"/>
    <mergeCell ref="BF4:BH4"/>
    <mergeCell ref="BI4:BK4"/>
    <mergeCell ref="BL4:BN4"/>
    <mergeCell ref="A3:A5"/>
    <mergeCell ref="B3:P3"/>
    <mergeCell ref="S3:S5"/>
    <mergeCell ref="T3:AN3"/>
    <mergeCell ref="AP3:AP5"/>
    <mergeCell ref="AF4:AH4"/>
    <mergeCell ref="AI4:AK4"/>
    <mergeCell ref="T4:V4"/>
    <mergeCell ref="W4:Y4"/>
    <mergeCell ref="AL4:AN4"/>
    <mergeCell ref="B4:D4"/>
    <mergeCell ref="E4:G4"/>
    <mergeCell ref="H4:J4"/>
    <mergeCell ref="K4:M4"/>
    <mergeCell ref="N4:P4"/>
    <mergeCell ref="EJ3:EJ4"/>
    <mergeCell ref="EK3:EN3"/>
    <mergeCell ref="DK3:DK5"/>
    <mergeCell ref="DN3:DN5"/>
    <mergeCell ref="DQ3:DQ5"/>
    <mergeCell ref="EE4:EG4"/>
    <mergeCell ref="DU3:DU5"/>
    <mergeCell ref="DV3:EG3"/>
    <mergeCell ref="DV4:DX4"/>
    <mergeCell ref="DY4:EA4"/>
    <mergeCell ref="EB4:ED4"/>
    <mergeCell ref="DC2:DE2"/>
    <mergeCell ref="DF2:DH2"/>
    <mergeCell ref="CV2:CV3"/>
    <mergeCell ref="CW2:CY2"/>
    <mergeCell ref="CZ2:DB2"/>
    <mergeCell ref="BT3:BT4"/>
    <mergeCell ref="BU3:BX3"/>
    <mergeCell ref="BZ3:BZ5"/>
    <mergeCell ref="CA3:CL3"/>
    <mergeCell ref="BO4:BQ4"/>
  </mergeCells>
  <pageMargins left="0.7" right="0.7" top="0.75" bottom="0.75" header="0.3" footer="0.3"/>
  <pageSetup orientation="landscape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R157"/>
  <sheetViews>
    <sheetView topLeftCell="DB22" zoomScale="77" zoomScaleNormal="77" workbookViewId="0">
      <selection activeCell="DS9" sqref="DS9"/>
    </sheetView>
  </sheetViews>
  <sheetFormatPr defaultRowHeight="18.75" x14ac:dyDescent="0.45"/>
  <cols>
    <col min="1" max="1" width="24.83203125" customWidth="1"/>
    <col min="2" max="16" width="7.1640625" customWidth="1"/>
    <col min="19" max="19" width="25.83203125" customWidth="1"/>
    <col min="20" max="40" width="7.83203125" customWidth="1"/>
    <col min="41" max="43" width="18.5" customWidth="1"/>
    <col min="44" max="44" width="22.6640625" customWidth="1"/>
    <col min="45" max="56" width="7.33203125" customWidth="1"/>
    <col min="57" max="58" width="18.5" customWidth="1"/>
    <col min="59" max="59" width="23.83203125" customWidth="1"/>
    <col min="60" max="71" width="7.1640625" customWidth="1"/>
    <col min="72" max="73" width="18.5" customWidth="1"/>
    <col min="74" max="74" width="26.1640625" customWidth="1"/>
    <col min="75" max="75" width="7.6640625" style="29" bestFit="1" customWidth="1"/>
    <col min="76" max="76" width="8.33203125" style="29" bestFit="1" customWidth="1"/>
    <col min="77" max="77" width="7.6640625" style="29" bestFit="1" customWidth="1"/>
    <col min="78" max="78" width="27.5" style="29" bestFit="1" customWidth="1"/>
    <col min="79" max="79" width="18.5" customWidth="1"/>
    <col min="80" max="80" width="26" customWidth="1"/>
    <col min="81" max="92" width="7.1640625" customWidth="1"/>
    <col min="93" max="94" width="18.5" customWidth="1"/>
    <col min="95" max="95" width="6.5" customWidth="1"/>
    <col min="96" max="96" width="46" customWidth="1"/>
    <col min="97" max="97" width="22.6640625" customWidth="1"/>
    <col min="98" max="98" width="49.1640625" bestFit="1" customWidth="1"/>
    <col min="99" max="100" width="11.1640625" customWidth="1"/>
    <col min="101" max="101" width="13.33203125" customWidth="1"/>
    <col min="102" max="102" width="11.1640625" customWidth="1"/>
    <col min="103" max="104" width="18.5" customWidth="1"/>
    <col min="105" max="105" width="17" customWidth="1"/>
    <col min="106" max="106" width="16.5" bestFit="1" customWidth="1"/>
    <col min="107" max="107" width="58.1640625" customWidth="1"/>
    <col min="108" max="113" width="11.6640625" customWidth="1"/>
    <col min="116" max="116" width="56.1640625" customWidth="1"/>
  </cols>
  <sheetData>
    <row r="1" spans="1:122" ht="24" x14ac:dyDescent="0.45">
      <c r="A1" s="159" t="s">
        <v>281</v>
      </c>
      <c r="S1" s="159" t="s">
        <v>287</v>
      </c>
      <c r="AR1" s="154" t="s">
        <v>288</v>
      </c>
      <c r="BG1" s="154" t="s">
        <v>289</v>
      </c>
      <c r="BV1" s="396" t="s">
        <v>290</v>
      </c>
      <c r="CB1" s="408" t="s">
        <v>203</v>
      </c>
      <c r="CR1" s="154" t="s">
        <v>204</v>
      </c>
      <c r="CZ1" s="459"/>
      <c r="DC1" s="458"/>
      <c r="DD1" s="463"/>
      <c r="DE1" s="464"/>
    </row>
    <row r="2" spans="1:122" ht="21" customHeight="1" x14ac:dyDescent="0.45">
      <c r="A2" s="161"/>
      <c r="S2" s="165"/>
      <c r="AR2" s="154"/>
      <c r="BG2" s="154"/>
      <c r="BU2" s="241"/>
      <c r="BV2" s="156"/>
      <c r="CB2" s="156"/>
      <c r="CR2" s="160"/>
      <c r="CZ2" s="460"/>
      <c r="DC2" s="657" t="s">
        <v>11</v>
      </c>
      <c r="DD2" s="649" t="s">
        <v>264</v>
      </c>
      <c r="DE2" s="649"/>
      <c r="DF2" s="649" t="s">
        <v>265</v>
      </c>
      <c r="DG2" s="649"/>
      <c r="DH2" s="649" t="s">
        <v>324</v>
      </c>
      <c r="DI2" s="649"/>
      <c r="DL2" s="458"/>
    </row>
    <row r="3" spans="1:122" ht="18" customHeight="1" x14ac:dyDescent="0.45">
      <c r="A3" s="641" t="s">
        <v>11</v>
      </c>
      <c r="B3" s="641" t="s">
        <v>210</v>
      </c>
      <c r="C3" s="641"/>
      <c r="D3" s="641"/>
      <c r="E3" s="641"/>
      <c r="F3" s="641"/>
      <c r="G3" s="641"/>
      <c r="H3" s="641"/>
      <c r="I3" s="641"/>
      <c r="J3" s="641"/>
      <c r="K3" s="641"/>
      <c r="L3" s="641"/>
      <c r="M3" s="641"/>
      <c r="N3" s="641"/>
      <c r="O3" s="641"/>
      <c r="P3" s="641"/>
      <c r="S3" s="645" t="s">
        <v>11</v>
      </c>
      <c r="T3" s="645" t="s">
        <v>1</v>
      </c>
      <c r="U3" s="645"/>
      <c r="V3" s="645"/>
      <c r="W3" s="645"/>
      <c r="X3" s="645"/>
      <c r="Y3" s="645"/>
      <c r="Z3" s="645"/>
      <c r="AA3" s="645"/>
      <c r="AB3" s="645"/>
      <c r="AC3" s="645"/>
      <c r="AD3" s="645"/>
      <c r="AE3" s="645"/>
      <c r="AF3" s="645"/>
      <c r="AG3" s="645"/>
      <c r="AH3" s="645"/>
      <c r="AI3" s="645"/>
      <c r="AJ3" s="645"/>
      <c r="AK3" s="645"/>
      <c r="AL3" s="645"/>
      <c r="AM3" s="645"/>
      <c r="AN3" s="645"/>
      <c r="AR3" s="645" t="s">
        <v>11</v>
      </c>
      <c r="AS3" s="641" t="s">
        <v>5</v>
      </c>
      <c r="AT3" s="641"/>
      <c r="AU3" s="641"/>
      <c r="AV3" s="641"/>
      <c r="AW3" s="641"/>
      <c r="AX3" s="641"/>
      <c r="AY3" s="641"/>
      <c r="AZ3" s="641"/>
      <c r="BA3" s="641"/>
      <c r="BB3" s="641"/>
      <c r="BC3" s="641"/>
      <c r="BD3" s="641"/>
      <c r="BG3" s="645" t="s">
        <v>11</v>
      </c>
      <c r="BH3" s="641" t="s">
        <v>6</v>
      </c>
      <c r="BI3" s="641"/>
      <c r="BJ3" s="641"/>
      <c r="BK3" s="641"/>
      <c r="BL3" s="641"/>
      <c r="BM3" s="641"/>
      <c r="BN3" s="641"/>
      <c r="BO3" s="641"/>
      <c r="BP3" s="641"/>
      <c r="BQ3" s="641"/>
      <c r="BR3" s="641"/>
      <c r="BS3" s="641"/>
      <c r="BU3" s="241"/>
      <c r="BV3" s="641" t="s">
        <v>211</v>
      </c>
      <c r="BW3" s="642" t="s">
        <v>212</v>
      </c>
      <c r="BX3" s="642"/>
      <c r="BY3" s="642"/>
      <c r="BZ3" s="642"/>
      <c r="CB3" s="641" t="s">
        <v>211</v>
      </c>
      <c r="CC3" s="642" t="s">
        <v>212</v>
      </c>
      <c r="CD3" s="642"/>
      <c r="CE3" s="642"/>
      <c r="CF3" s="642"/>
      <c r="CG3" s="642"/>
      <c r="CH3" s="642"/>
      <c r="CI3" s="642"/>
      <c r="CJ3" s="642"/>
      <c r="CK3" s="642"/>
      <c r="CL3" s="642"/>
      <c r="CM3" s="642"/>
      <c r="CN3" s="642"/>
      <c r="CQ3" s="413" t="s">
        <v>163</v>
      </c>
      <c r="CR3" s="409" t="s">
        <v>213</v>
      </c>
      <c r="CS3" s="397" t="s">
        <v>226</v>
      </c>
      <c r="CT3" s="397" t="s">
        <v>228</v>
      </c>
      <c r="CZ3" s="461"/>
      <c r="DC3" s="658"/>
      <c r="DD3" s="105" t="s">
        <v>169</v>
      </c>
      <c r="DE3" s="105" t="s">
        <v>168</v>
      </c>
      <c r="DF3" s="105" t="s">
        <v>169</v>
      </c>
      <c r="DG3" s="105" t="s">
        <v>168</v>
      </c>
      <c r="DH3" s="105" t="s">
        <v>169</v>
      </c>
      <c r="DI3" s="105" t="s">
        <v>168</v>
      </c>
      <c r="DL3" s="455"/>
      <c r="DM3" s="397" t="s">
        <v>322</v>
      </c>
      <c r="DN3" s="394" t="s">
        <v>323</v>
      </c>
      <c r="DO3" s="394" t="s">
        <v>317</v>
      </c>
    </row>
    <row r="4" spans="1:122" s="241" customFormat="1" ht="24" x14ac:dyDescent="0.55000000000000004">
      <c r="A4" s="641"/>
      <c r="B4" s="649" t="s">
        <v>166</v>
      </c>
      <c r="C4" s="649"/>
      <c r="D4" s="649"/>
      <c r="E4" s="649" t="s">
        <v>222</v>
      </c>
      <c r="F4" s="649"/>
      <c r="G4" s="649"/>
      <c r="H4" s="649" t="s">
        <v>223</v>
      </c>
      <c r="I4" s="649"/>
      <c r="J4" s="649"/>
      <c r="K4" s="649" t="s">
        <v>224</v>
      </c>
      <c r="L4" s="649"/>
      <c r="M4" s="649"/>
      <c r="N4" s="649" t="s">
        <v>180</v>
      </c>
      <c r="O4" s="649"/>
      <c r="P4" s="649"/>
      <c r="S4" s="645"/>
      <c r="T4" s="646" t="s">
        <v>19</v>
      </c>
      <c r="U4" s="646"/>
      <c r="V4" s="646"/>
      <c r="W4" s="646" t="s">
        <v>20</v>
      </c>
      <c r="X4" s="646"/>
      <c r="Y4" s="646"/>
      <c r="Z4" s="646" t="s">
        <v>21</v>
      </c>
      <c r="AA4" s="646"/>
      <c r="AB4" s="646"/>
      <c r="AC4" s="646" t="s">
        <v>22</v>
      </c>
      <c r="AD4" s="646"/>
      <c r="AE4" s="646"/>
      <c r="AF4" s="646" t="s">
        <v>23</v>
      </c>
      <c r="AG4" s="646"/>
      <c r="AH4" s="646"/>
      <c r="AI4" s="647" t="s">
        <v>24</v>
      </c>
      <c r="AJ4" s="648"/>
      <c r="AK4" s="648"/>
      <c r="AL4" s="646" t="s">
        <v>25</v>
      </c>
      <c r="AM4" s="646"/>
      <c r="AN4" s="646"/>
      <c r="AR4" s="645"/>
      <c r="AS4" s="641" t="s">
        <v>26</v>
      </c>
      <c r="AT4" s="641"/>
      <c r="AU4" s="641"/>
      <c r="AV4" s="641" t="s">
        <v>27</v>
      </c>
      <c r="AW4" s="641"/>
      <c r="AX4" s="641"/>
      <c r="AY4" s="641" t="s">
        <v>28</v>
      </c>
      <c r="AZ4" s="641"/>
      <c r="BA4" s="641"/>
      <c r="BB4" s="643" t="s">
        <v>29</v>
      </c>
      <c r="BC4" s="643"/>
      <c r="BD4" s="643"/>
      <c r="BE4"/>
      <c r="BF4"/>
      <c r="BG4" s="645"/>
      <c r="BH4" s="641" t="s">
        <v>30</v>
      </c>
      <c r="BI4" s="641"/>
      <c r="BJ4" s="641"/>
      <c r="BK4" s="641" t="s">
        <v>31</v>
      </c>
      <c r="BL4" s="641"/>
      <c r="BM4" s="641"/>
      <c r="BN4" s="641" t="s">
        <v>32</v>
      </c>
      <c r="BO4" s="641"/>
      <c r="BP4" s="641"/>
      <c r="BQ4" s="643" t="s">
        <v>33</v>
      </c>
      <c r="BR4" s="643"/>
      <c r="BS4" s="643"/>
      <c r="BT4"/>
      <c r="BU4"/>
      <c r="BV4" s="641"/>
      <c r="BW4" s="105" t="s">
        <v>169</v>
      </c>
      <c r="BX4" s="105" t="s">
        <v>38</v>
      </c>
      <c r="BY4" s="105" t="s">
        <v>171</v>
      </c>
      <c r="BZ4" s="105" t="s">
        <v>225</v>
      </c>
      <c r="CB4" s="641"/>
      <c r="CD4" s="395"/>
      <c r="CE4" s="394" t="s">
        <v>169</v>
      </c>
      <c r="CG4" s="395"/>
      <c r="CH4" s="394" t="s">
        <v>38</v>
      </c>
      <c r="CJ4" s="395"/>
      <c r="CK4" s="394" t="s">
        <v>171</v>
      </c>
      <c r="CM4" s="395"/>
      <c r="CN4" s="394" t="s">
        <v>225</v>
      </c>
      <c r="CQ4" s="410">
        <v>1</v>
      </c>
      <c r="CR4" s="412" t="s">
        <v>291</v>
      </c>
      <c r="CS4" s="60">
        <v>18064</v>
      </c>
      <c r="CT4" s="60">
        <v>18064</v>
      </c>
      <c r="CU4" s="411"/>
      <c r="CV4" s="411"/>
      <c r="CW4" s="411"/>
      <c r="CX4" s="411"/>
      <c r="CZ4" s="365"/>
      <c r="DC4" s="468" t="s">
        <v>325</v>
      </c>
      <c r="DD4" s="466">
        <v>2531</v>
      </c>
      <c r="DE4" s="466"/>
      <c r="DF4" s="466">
        <v>2918</v>
      </c>
      <c r="DG4" s="466"/>
      <c r="DH4" s="462">
        <v>2535</v>
      </c>
      <c r="DI4" s="466"/>
      <c r="DL4" s="478" t="s">
        <v>330</v>
      </c>
      <c r="DM4" s="472">
        <v>32.342986084994358</v>
      </c>
      <c r="DN4" s="472">
        <v>33.105660767877474</v>
      </c>
      <c r="DO4" s="472">
        <v>29.73945274174207</v>
      </c>
    </row>
    <row r="5" spans="1:122" s="241" customFormat="1" ht="24" x14ac:dyDescent="0.55000000000000004">
      <c r="A5" s="641"/>
      <c r="B5" s="105" t="s">
        <v>7</v>
      </c>
      <c r="C5" s="105" t="s">
        <v>8</v>
      </c>
      <c r="D5" s="105" t="s">
        <v>9</v>
      </c>
      <c r="E5" s="105" t="s">
        <v>7</v>
      </c>
      <c r="F5" s="105" t="s">
        <v>8</v>
      </c>
      <c r="G5" s="105" t="s">
        <v>9</v>
      </c>
      <c r="H5" s="105" t="s">
        <v>7</v>
      </c>
      <c r="I5" s="105" t="s">
        <v>8</v>
      </c>
      <c r="J5" s="105" t="s">
        <v>9</v>
      </c>
      <c r="K5" s="105" t="s">
        <v>7</v>
      </c>
      <c r="L5" s="105" t="s">
        <v>8</v>
      </c>
      <c r="M5" s="105" t="s">
        <v>9</v>
      </c>
      <c r="N5" s="105" t="s">
        <v>7</v>
      </c>
      <c r="O5" s="105" t="s">
        <v>8</v>
      </c>
      <c r="P5" s="105" t="s">
        <v>9</v>
      </c>
      <c r="S5" s="645"/>
      <c r="T5" s="312" t="s">
        <v>7</v>
      </c>
      <c r="U5" s="312" t="s">
        <v>8</v>
      </c>
      <c r="V5" s="312" t="s">
        <v>9</v>
      </c>
      <c r="W5" s="312" t="s">
        <v>7</v>
      </c>
      <c r="X5" s="312" t="s">
        <v>8</v>
      </c>
      <c r="Y5" s="312" t="s">
        <v>9</v>
      </c>
      <c r="Z5" s="312" t="s">
        <v>7</v>
      </c>
      <c r="AA5" s="312" t="s">
        <v>8</v>
      </c>
      <c r="AB5" s="312" t="s">
        <v>9</v>
      </c>
      <c r="AC5" s="312" t="s">
        <v>7</v>
      </c>
      <c r="AD5" s="312" t="s">
        <v>8</v>
      </c>
      <c r="AE5" s="312" t="s">
        <v>9</v>
      </c>
      <c r="AF5" s="312" t="s">
        <v>7</v>
      </c>
      <c r="AG5" s="312" t="s">
        <v>8</v>
      </c>
      <c r="AH5" s="312" t="s">
        <v>9</v>
      </c>
      <c r="AI5" s="312" t="s">
        <v>7</v>
      </c>
      <c r="AJ5" s="312" t="s">
        <v>8</v>
      </c>
      <c r="AK5" s="312" t="s">
        <v>9</v>
      </c>
      <c r="AL5" s="312" t="s">
        <v>7</v>
      </c>
      <c r="AM5" s="312" t="s">
        <v>8</v>
      </c>
      <c r="AN5" s="312" t="s">
        <v>9</v>
      </c>
      <c r="AR5" s="645"/>
      <c r="AS5" s="105" t="s">
        <v>7</v>
      </c>
      <c r="AT5" s="105" t="s">
        <v>8</v>
      </c>
      <c r="AU5" s="105" t="s">
        <v>9</v>
      </c>
      <c r="AV5" s="105" t="s">
        <v>7</v>
      </c>
      <c r="AW5" s="105" t="s">
        <v>8</v>
      </c>
      <c r="AX5" s="105" t="s">
        <v>9</v>
      </c>
      <c r="AY5" s="105" t="s">
        <v>7</v>
      </c>
      <c r="AZ5" s="105" t="s">
        <v>8</v>
      </c>
      <c r="BA5" s="105" t="s">
        <v>9</v>
      </c>
      <c r="BB5" s="105" t="s">
        <v>7</v>
      </c>
      <c r="BC5" s="105" t="s">
        <v>8</v>
      </c>
      <c r="BD5" s="105" t="s">
        <v>9</v>
      </c>
      <c r="BG5" s="645"/>
      <c r="BH5" s="105" t="s">
        <v>7</v>
      </c>
      <c r="BI5" s="105" t="s">
        <v>8</v>
      </c>
      <c r="BJ5" s="105" t="s">
        <v>9</v>
      </c>
      <c r="BK5" s="105" t="s">
        <v>7</v>
      </c>
      <c r="BL5" s="105" t="s">
        <v>8</v>
      </c>
      <c r="BM5" s="105" t="s">
        <v>9</v>
      </c>
      <c r="BN5" s="105" t="s">
        <v>7</v>
      </c>
      <c r="BO5" s="105" t="s">
        <v>8</v>
      </c>
      <c r="BP5" s="105" t="s">
        <v>9</v>
      </c>
      <c r="BQ5" s="105" t="s">
        <v>7</v>
      </c>
      <c r="BR5" s="105" t="s">
        <v>8</v>
      </c>
      <c r="BS5" s="105" t="s">
        <v>9</v>
      </c>
      <c r="BU5"/>
      <c r="BV5" s="365" t="s">
        <v>227</v>
      </c>
      <c r="BW5" s="333">
        <f>BW6+BW7</f>
        <v>2557</v>
      </c>
      <c r="BX5" s="333">
        <f>BX6+BX7</f>
        <v>2979</v>
      </c>
      <c r="BY5" s="333">
        <f>BY6+BY7</f>
        <v>2442</v>
      </c>
      <c r="BZ5" s="333">
        <f>BZ6+BZ7</f>
        <v>7978</v>
      </c>
      <c r="CB5" s="641"/>
      <c r="CC5" s="105" t="s">
        <v>7</v>
      </c>
      <c r="CD5" s="105" t="s">
        <v>8</v>
      </c>
      <c r="CE5" s="105" t="s">
        <v>9</v>
      </c>
      <c r="CF5" s="105" t="s">
        <v>7</v>
      </c>
      <c r="CG5" s="105" t="s">
        <v>8</v>
      </c>
      <c r="CH5" s="105" t="s">
        <v>9</v>
      </c>
      <c r="CI5" s="105" t="s">
        <v>7</v>
      </c>
      <c r="CJ5" s="105" t="s">
        <v>8</v>
      </c>
      <c r="CK5" s="105" t="s">
        <v>9</v>
      </c>
      <c r="CL5" s="105" t="s">
        <v>7</v>
      </c>
      <c r="CM5" s="105" t="s">
        <v>8</v>
      </c>
      <c r="CN5" s="105" t="s">
        <v>9</v>
      </c>
      <c r="CQ5" s="410">
        <v>2</v>
      </c>
      <c r="CR5" s="412" t="s">
        <v>292</v>
      </c>
      <c r="CS5" s="60">
        <v>55361</v>
      </c>
      <c r="CT5" s="60">
        <v>55361</v>
      </c>
      <c r="CU5" s="411"/>
      <c r="CV5" s="411"/>
      <c r="CW5" s="411"/>
      <c r="CX5" s="411"/>
      <c r="CZ5" s="365"/>
      <c r="DC5" s="356" t="s">
        <v>319</v>
      </c>
      <c r="DD5" s="402"/>
      <c r="DE5" s="402">
        <v>20</v>
      </c>
      <c r="DF5" s="402"/>
      <c r="DG5" s="402">
        <v>27</v>
      </c>
      <c r="DH5" s="467"/>
      <c r="DI5" s="462">
        <v>30</v>
      </c>
      <c r="DL5" s="478" t="s">
        <v>331</v>
      </c>
      <c r="DM5" s="472">
        <v>67.657013915005635</v>
      </c>
      <c r="DN5" s="472">
        <v>66.894339232122533</v>
      </c>
      <c r="DO5" s="472">
        <v>70.26054725825793</v>
      </c>
    </row>
    <row r="6" spans="1:122" ht="24" x14ac:dyDescent="0.55000000000000004">
      <c r="A6" s="365" t="s">
        <v>227</v>
      </c>
      <c r="B6" s="358">
        <v>0</v>
      </c>
      <c r="C6" s="358">
        <v>0</v>
      </c>
      <c r="D6" s="358">
        <v>0</v>
      </c>
      <c r="E6" s="358">
        <v>617</v>
      </c>
      <c r="F6" s="358">
        <v>596</v>
      </c>
      <c r="G6" s="358">
        <v>1213</v>
      </c>
      <c r="H6" s="358">
        <v>3667</v>
      </c>
      <c r="I6" s="358">
        <v>3441</v>
      </c>
      <c r="J6" s="358">
        <v>7108</v>
      </c>
      <c r="K6" s="358">
        <v>3966</v>
      </c>
      <c r="L6" s="358">
        <v>3609</v>
      </c>
      <c r="M6" s="358">
        <v>7575</v>
      </c>
      <c r="N6" s="358">
        <v>8250</v>
      </c>
      <c r="O6" s="358">
        <v>7646</v>
      </c>
      <c r="P6" s="358">
        <v>15896</v>
      </c>
      <c r="S6" s="365" t="s">
        <v>227</v>
      </c>
      <c r="T6" s="333">
        <v>4057</v>
      </c>
      <c r="U6" s="333">
        <v>3893</v>
      </c>
      <c r="V6" s="333">
        <v>7950</v>
      </c>
      <c r="W6" s="333">
        <v>4263</v>
      </c>
      <c r="X6" s="333">
        <v>4035</v>
      </c>
      <c r="Y6" s="333">
        <v>8298</v>
      </c>
      <c r="Z6" s="333">
        <v>4629</v>
      </c>
      <c r="AA6" s="333">
        <v>4444</v>
      </c>
      <c r="AB6" s="333">
        <v>9073</v>
      </c>
      <c r="AC6" s="333">
        <v>4617</v>
      </c>
      <c r="AD6" s="333">
        <v>4411</v>
      </c>
      <c r="AE6" s="333">
        <v>9028</v>
      </c>
      <c r="AF6" s="333">
        <v>4416</v>
      </c>
      <c r="AG6" s="333">
        <v>4175</v>
      </c>
      <c r="AH6" s="333">
        <v>8591</v>
      </c>
      <c r="AI6" s="333">
        <v>4492</v>
      </c>
      <c r="AJ6" s="333">
        <v>4279</v>
      </c>
      <c r="AK6" s="333">
        <v>8771</v>
      </c>
      <c r="AL6" s="333">
        <v>26474</v>
      </c>
      <c r="AM6" s="333">
        <v>25237</v>
      </c>
      <c r="AN6" s="333">
        <v>51711</v>
      </c>
      <c r="AP6" s="194"/>
      <c r="AQ6" s="194"/>
      <c r="AR6" s="365" t="s">
        <v>227</v>
      </c>
      <c r="AS6" s="333">
        <v>4021</v>
      </c>
      <c r="AT6" s="333">
        <v>3944</v>
      </c>
      <c r="AU6" s="333">
        <v>7965</v>
      </c>
      <c r="AV6" s="333">
        <v>3955</v>
      </c>
      <c r="AW6" s="333">
        <v>4044</v>
      </c>
      <c r="AX6" s="333">
        <v>7999</v>
      </c>
      <c r="AY6" s="333">
        <v>3812</v>
      </c>
      <c r="AZ6" s="333">
        <v>3990</v>
      </c>
      <c r="BA6" s="333">
        <v>7802</v>
      </c>
      <c r="BB6" s="333">
        <v>11788</v>
      </c>
      <c r="BC6" s="333">
        <v>11978</v>
      </c>
      <c r="BD6" s="333">
        <v>23766</v>
      </c>
      <c r="BE6" s="241"/>
      <c r="BF6" s="241"/>
      <c r="BG6" s="365" t="s">
        <v>227</v>
      </c>
      <c r="BH6" s="333">
        <v>2107</v>
      </c>
      <c r="BI6" s="333">
        <v>3179</v>
      </c>
      <c r="BJ6" s="333">
        <v>5286</v>
      </c>
      <c r="BK6" s="333">
        <v>1983</v>
      </c>
      <c r="BL6" s="333">
        <v>3051</v>
      </c>
      <c r="BM6" s="333">
        <v>5034</v>
      </c>
      <c r="BN6" s="333">
        <v>1807</v>
      </c>
      <c r="BO6" s="333">
        <v>2767</v>
      </c>
      <c r="BP6" s="333">
        <v>4574</v>
      </c>
      <c r="BQ6" s="333">
        <v>5897</v>
      </c>
      <c r="BR6" s="333">
        <v>8997</v>
      </c>
      <c r="BS6" s="333">
        <v>14894</v>
      </c>
      <c r="BT6" s="241"/>
      <c r="BV6" s="398" t="s">
        <v>104</v>
      </c>
      <c r="BW6" s="338">
        <v>2535</v>
      </c>
      <c r="BX6" s="338">
        <v>2944</v>
      </c>
      <c r="BY6" s="338">
        <v>2403</v>
      </c>
      <c r="BZ6" s="338">
        <v>7882</v>
      </c>
      <c r="CB6" s="365" t="s">
        <v>227</v>
      </c>
      <c r="CC6" s="333">
        <v>5</v>
      </c>
      <c r="CD6" s="333">
        <v>17</v>
      </c>
      <c r="CE6" s="333">
        <v>22</v>
      </c>
      <c r="CF6" s="333">
        <v>13</v>
      </c>
      <c r="CG6" s="333">
        <v>22</v>
      </c>
      <c r="CH6" s="333">
        <v>35</v>
      </c>
      <c r="CI6" s="333">
        <v>12</v>
      </c>
      <c r="CJ6" s="333">
        <v>27</v>
      </c>
      <c r="CK6" s="333">
        <v>39</v>
      </c>
      <c r="CL6" s="333"/>
      <c r="CM6" s="333"/>
      <c r="CN6" s="333"/>
      <c r="CQ6" s="410">
        <v>3</v>
      </c>
      <c r="CR6" s="412" t="s">
        <v>293</v>
      </c>
      <c r="CS6" s="60">
        <v>28785</v>
      </c>
      <c r="CT6" s="60">
        <v>28785</v>
      </c>
      <c r="CZ6" s="360"/>
      <c r="DC6" s="356" t="s">
        <v>320</v>
      </c>
      <c r="DD6" s="402">
        <v>36</v>
      </c>
      <c r="DE6" s="402">
        <v>4713</v>
      </c>
      <c r="DF6" s="402">
        <v>13</v>
      </c>
      <c r="DG6" s="402">
        <v>5137</v>
      </c>
      <c r="DH6" s="467">
        <v>22</v>
      </c>
      <c r="DI6" s="462">
        <v>5121</v>
      </c>
      <c r="DL6" s="473"/>
      <c r="DM6" s="474"/>
      <c r="DN6" s="474"/>
      <c r="DO6" s="474"/>
      <c r="DP6" s="475"/>
      <c r="DQ6" s="476"/>
    </row>
    <row r="7" spans="1:122" ht="24" x14ac:dyDescent="0.55000000000000004">
      <c r="A7" s="360" t="s">
        <v>102</v>
      </c>
      <c r="B7" s="357">
        <v>0</v>
      </c>
      <c r="C7" s="357">
        <v>0</v>
      </c>
      <c r="D7" s="357">
        <v>0</v>
      </c>
      <c r="E7" s="357">
        <v>199</v>
      </c>
      <c r="F7" s="357">
        <v>190</v>
      </c>
      <c r="G7" s="357">
        <v>389</v>
      </c>
      <c r="H7" s="357">
        <v>2983</v>
      </c>
      <c r="I7" s="357">
        <v>2838</v>
      </c>
      <c r="J7" s="357">
        <v>5821</v>
      </c>
      <c r="K7" s="357">
        <v>3297</v>
      </c>
      <c r="L7" s="357">
        <v>3008</v>
      </c>
      <c r="M7" s="357">
        <v>6305</v>
      </c>
      <c r="N7" s="357">
        <v>6479</v>
      </c>
      <c r="O7" s="357">
        <v>6036</v>
      </c>
      <c r="P7" s="357">
        <v>12515</v>
      </c>
      <c r="S7" s="360" t="s">
        <v>102</v>
      </c>
      <c r="T7" s="338">
        <v>3522</v>
      </c>
      <c r="U7" s="338">
        <v>3340</v>
      </c>
      <c r="V7" s="338">
        <v>6862</v>
      </c>
      <c r="W7" s="338">
        <v>3738</v>
      </c>
      <c r="X7" s="338">
        <v>3531</v>
      </c>
      <c r="Y7" s="338">
        <v>7269</v>
      </c>
      <c r="Z7" s="338">
        <v>4093</v>
      </c>
      <c r="AA7" s="338">
        <v>3865</v>
      </c>
      <c r="AB7" s="338">
        <v>7958</v>
      </c>
      <c r="AC7" s="338">
        <v>4061</v>
      </c>
      <c r="AD7" s="338">
        <v>3882</v>
      </c>
      <c r="AE7" s="338">
        <v>7943</v>
      </c>
      <c r="AF7" s="338">
        <v>3936</v>
      </c>
      <c r="AG7" s="338">
        <v>3668</v>
      </c>
      <c r="AH7" s="338">
        <v>7604</v>
      </c>
      <c r="AI7" s="338">
        <v>3987</v>
      </c>
      <c r="AJ7" s="338">
        <v>3754</v>
      </c>
      <c r="AK7" s="338">
        <v>7741</v>
      </c>
      <c r="AL7" s="338">
        <v>23337</v>
      </c>
      <c r="AM7" s="338">
        <v>22040</v>
      </c>
      <c r="AN7" s="338">
        <v>45377</v>
      </c>
      <c r="AP7" s="194"/>
      <c r="AQ7" s="194"/>
      <c r="AR7" s="360" t="s">
        <v>102</v>
      </c>
      <c r="AS7" s="338">
        <v>3862</v>
      </c>
      <c r="AT7" s="338">
        <v>3805</v>
      </c>
      <c r="AU7" s="338">
        <v>7667</v>
      </c>
      <c r="AV7" s="338">
        <v>3797</v>
      </c>
      <c r="AW7" s="338">
        <v>3865</v>
      </c>
      <c r="AX7" s="338">
        <v>7662</v>
      </c>
      <c r="AY7" s="338">
        <v>3639</v>
      </c>
      <c r="AZ7" s="338">
        <v>3829</v>
      </c>
      <c r="BA7" s="338">
        <v>7468</v>
      </c>
      <c r="BB7" s="338">
        <v>11298</v>
      </c>
      <c r="BC7" s="338">
        <v>11499</v>
      </c>
      <c r="BD7" s="338">
        <v>22797</v>
      </c>
      <c r="BG7" s="360" t="s">
        <v>102</v>
      </c>
      <c r="BH7" s="338">
        <v>2033</v>
      </c>
      <c r="BI7" s="338">
        <v>3118</v>
      </c>
      <c r="BJ7" s="338">
        <v>5151</v>
      </c>
      <c r="BK7" s="338">
        <v>1915</v>
      </c>
      <c r="BL7" s="338">
        <v>2995</v>
      </c>
      <c r="BM7" s="338">
        <v>4910</v>
      </c>
      <c r="BN7" s="338">
        <v>1726</v>
      </c>
      <c r="BO7" s="338">
        <v>2704</v>
      </c>
      <c r="BP7" s="338">
        <v>4430</v>
      </c>
      <c r="BQ7" s="338">
        <v>5674</v>
      </c>
      <c r="BR7" s="338">
        <v>8817</v>
      </c>
      <c r="BS7" s="338">
        <v>14491</v>
      </c>
      <c r="BV7" s="360" t="s">
        <v>102</v>
      </c>
      <c r="BW7" s="338">
        <v>22</v>
      </c>
      <c r="BX7" s="338">
        <v>35</v>
      </c>
      <c r="BY7" s="338">
        <v>39</v>
      </c>
      <c r="BZ7" s="338">
        <f>BW7+BX7+BY7</f>
        <v>96</v>
      </c>
      <c r="CB7" s="365" t="s">
        <v>104</v>
      </c>
      <c r="CC7" s="333"/>
      <c r="CD7" s="333"/>
      <c r="CE7" s="333">
        <v>2535</v>
      </c>
      <c r="CF7" s="333"/>
      <c r="CG7" s="333"/>
      <c r="CH7" s="333">
        <v>2944</v>
      </c>
      <c r="CI7" s="333"/>
      <c r="CJ7" s="333"/>
      <c r="CK7" s="333">
        <v>2403</v>
      </c>
      <c r="CL7" s="333"/>
      <c r="CM7" s="333"/>
      <c r="CN7" s="333">
        <v>7882</v>
      </c>
      <c r="CQ7" s="410">
        <v>4</v>
      </c>
      <c r="CR7" s="412" t="s">
        <v>217</v>
      </c>
      <c r="CS7" s="60">
        <v>18053</v>
      </c>
      <c r="CT7" s="60">
        <v>18053</v>
      </c>
      <c r="DC7" s="356" t="s">
        <v>326</v>
      </c>
      <c r="DD7" s="402"/>
      <c r="DE7" s="402">
        <v>150</v>
      </c>
      <c r="DF7" s="402"/>
      <c r="DG7" s="402">
        <v>131</v>
      </c>
      <c r="DH7" s="467">
        <v>0</v>
      </c>
      <c r="DI7" s="462">
        <v>135</v>
      </c>
      <c r="DL7" s="465" t="s">
        <v>9</v>
      </c>
      <c r="DM7" s="462">
        <v>2580</v>
      </c>
      <c r="DN7" s="462">
        <v>5397</v>
      </c>
      <c r="DO7" s="462">
        <v>3199</v>
      </c>
      <c r="DP7" s="462">
        <v>6464</v>
      </c>
      <c r="DQ7" s="462">
        <v>2728</v>
      </c>
      <c r="DR7" s="462">
        <v>6445</v>
      </c>
    </row>
    <row r="8" spans="1:122" ht="24" x14ac:dyDescent="0.55000000000000004">
      <c r="A8" s="356" t="s">
        <v>177</v>
      </c>
      <c r="B8" s="195">
        <v>0</v>
      </c>
      <c r="C8" s="195">
        <v>0</v>
      </c>
      <c r="D8" s="195">
        <v>0</v>
      </c>
      <c r="E8" s="195">
        <v>39</v>
      </c>
      <c r="F8" s="195">
        <v>43</v>
      </c>
      <c r="G8" s="195">
        <v>82</v>
      </c>
      <c r="H8" s="195">
        <v>1076</v>
      </c>
      <c r="I8" s="195">
        <v>948</v>
      </c>
      <c r="J8" s="195">
        <v>2024</v>
      </c>
      <c r="K8" s="195">
        <v>1158</v>
      </c>
      <c r="L8" s="195">
        <v>1023</v>
      </c>
      <c r="M8" s="195">
        <v>2181</v>
      </c>
      <c r="N8" s="195">
        <v>2273</v>
      </c>
      <c r="O8" s="195">
        <v>2014</v>
      </c>
      <c r="P8" s="195">
        <v>4287</v>
      </c>
      <c r="S8" s="356" t="s">
        <v>177</v>
      </c>
      <c r="T8" s="318">
        <v>1321</v>
      </c>
      <c r="U8" s="318">
        <v>1262</v>
      </c>
      <c r="V8" s="314">
        <v>2583</v>
      </c>
      <c r="W8" s="318">
        <v>1425</v>
      </c>
      <c r="X8" s="318">
        <v>1304</v>
      </c>
      <c r="Y8" s="314">
        <v>2729</v>
      </c>
      <c r="Z8" s="318">
        <v>1500</v>
      </c>
      <c r="AA8" s="318">
        <v>1461</v>
      </c>
      <c r="AB8" s="314">
        <v>2961</v>
      </c>
      <c r="AC8" s="318">
        <v>1490</v>
      </c>
      <c r="AD8" s="318">
        <v>1403</v>
      </c>
      <c r="AE8" s="314">
        <v>2893</v>
      </c>
      <c r="AF8" s="318">
        <v>1391</v>
      </c>
      <c r="AG8" s="318">
        <v>1375</v>
      </c>
      <c r="AH8" s="314">
        <v>2766</v>
      </c>
      <c r="AI8" s="318">
        <v>1427</v>
      </c>
      <c r="AJ8" s="318">
        <v>1435</v>
      </c>
      <c r="AK8" s="314">
        <v>2862</v>
      </c>
      <c r="AL8" s="314">
        <v>8554</v>
      </c>
      <c r="AM8" s="314">
        <v>8240</v>
      </c>
      <c r="AN8" s="314">
        <v>16794</v>
      </c>
      <c r="AP8" s="194"/>
      <c r="AQ8" s="194"/>
      <c r="AR8" s="356" t="s">
        <v>177</v>
      </c>
      <c r="AS8" s="318">
        <v>324</v>
      </c>
      <c r="AT8" s="318">
        <v>204</v>
      </c>
      <c r="AU8" s="314">
        <v>528</v>
      </c>
      <c r="AV8" s="318">
        <v>264</v>
      </c>
      <c r="AW8" s="318">
        <v>198</v>
      </c>
      <c r="AX8" s="314">
        <v>462</v>
      </c>
      <c r="AY8" s="318">
        <v>291</v>
      </c>
      <c r="AZ8" s="318">
        <v>245</v>
      </c>
      <c r="BA8" s="314">
        <v>536</v>
      </c>
      <c r="BB8" s="314">
        <v>879</v>
      </c>
      <c r="BC8" s="314">
        <v>647</v>
      </c>
      <c r="BD8" s="314">
        <v>1526</v>
      </c>
      <c r="BG8" s="356" t="s">
        <v>178</v>
      </c>
      <c r="BH8" s="319">
        <v>15</v>
      </c>
      <c r="BI8" s="319">
        <v>15</v>
      </c>
      <c r="BJ8" s="314">
        <v>30</v>
      </c>
      <c r="BK8" s="319">
        <v>15</v>
      </c>
      <c r="BL8" s="319">
        <v>12</v>
      </c>
      <c r="BM8" s="314">
        <v>27</v>
      </c>
      <c r="BN8" s="319">
        <v>16</v>
      </c>
      <c r="BO8" s="319">
        <v>16</v>
      </c>
      <c r="BP8" s="314">
        <v>32</v>
      </c>
      <c r="BQ8" s="314">
        <v>46</v>
      </c>
      <c r="BR8" s="314">
        <v>43</v>
      </c>
      <c r="BS8" s="314">
        <v>89</v>
      </c>
      <c r="BV8" s="356" t="s">
        <v>164</v>
      </c>
      <c r="BW8" s="399">
        <v>22</v>
      </c>
      <c r="BX8" s="399">
        <v>35</v>
      </c>
      <c r="BY8" s="399">
        <v>39</v>
      </c>
      <c r="BZ8" s="399">
        <f>BW8+BX8+BY8</f>
        <v>96</v>
      </c>
      <c r="CB8" s="360" t="s">
        <v>102</v>
      </c>
      <c r="CC8" s="338">
        <v>5</v>
      </c>
      <c r="CD8" s="338">
        <v>17</v>
      </c>
      <c r="CE8" s="338">
        <v>22</v>
      </c>
      <c r="CF8" s="338">
        <v>13</v>
      </c>
      <c r="CG8" s="338">
        <v>22</v>
      </c>
      <c r="CH8" s="338">
        <v>35</v>
      </c>
      <c r="CI8" s="338">
        <v>12</v>
      </c>
      <c r="CJ8" s="338">
        <v>27</v>
      </c>
      <c r="CK8" s="338">
        <v>39</v>
      </c>
      <c r="CL8" s="338"/>
      <c r="CM8" s="338"/>
      <c r="CN8" s="338"/>
      <c r="CQ8" s="410">
        <v>5</v>
      </c>
      <c r="CR8" s="412" t="s">
        <v>294</v>
      </c>
      <c r="CS8" s="60">
        <v>8544</v>
      </c>
      <c r="CT8" s="60">
        <v>8544</v>
      </c>
      <c r="CZ8" s="356"/>
      <c r="DC8" s="356" t="s">
        <v>327</v>
      </c>
      <c r="DD8" s="402">
        <v>13</v>
      </c>
      <c r="DE8" s="402">
        <v>35</v>
      </c>
      <c r="DF8" s="402">
        <v>268</v>
      </c>
      <c r="DG8" s="402">
        <v>647</v>
      </c>
      <c r="DH8" s="25">
        <v>171</v>
      </c>
      <c r="DI8" s="462">
        <v>572</v>
      </c>
      <c r="DL8" s="473"/>
      <c r="DM8" s="474"/>
      <c r="DN8" s="474"/>
      <c r="DO8" s="474"/>
      <c r="DP8" s="474"/>
      <c r="DQ8" s="477"/>
      <c r="DR8" s="476"/>
    </row>
    <row r="9" spans="1:122" ht="24" x14ac:dyDescent="0.55000000000000004">
      <c r="A9" s="356" t="s">
        <v>178</v>
      </c>
      <c r="B9" s="195"/>
      <c r="C9" s="195"/>
      <c r="D9" s="195">
        <v>0</v>
      </c>
      <c r="E9" s="195">
        <v>92</v>
      </c>
      <c r="F9" s="195">
        <v>60</v>
      </c>
      <c r="G9" s="195">
        <v>152</v>
      </c>
      <c r="H9" s="195">
        <v>1168</v>
      </c>
      <c r="I9" s="195">
        <v>1126</v>
      </c>
      <c r="J9" s="195">
        <v>2294</v>
      </c>
      <c r="K9" s="195">
        <v>1237</v>
      </c>
      <c r="L9" s="195">
        <v>1174</v>
      </c>
      <c r="M9" s="195">
        <v>2411</v>
      </c>
      <c r="N9" s="195">
        <v>2497</v>
      </c>
      <c r="O9" s="195">
        <v>2360</v>
      </c>
      <c r="P9" s="195">
        <v>4857</v>
      </c>
      <c r="S9" s="356" t="s">
        <v>178</v>
      </c>
      <c r="T9" s="318">
        <v>1259</v>
      </c>
      <c r="U9" s="318">
        <v>1203</v>
      </c>
      <c r="V9" s="314">
        <v>2462</v>
      </c>
      <c r="W9" s="318">
        <v>1341</v>
      </c>
      <c r="X9" s="318">
        <v>1303</v>
      </c>
      <c r="Y9" s="314">
        <v>2644</v>
      </c>
      <c r="Z9" s="318">
        <v>1526</v>
      </c>
      <c r="AA9" s="318">
        <v>1370</v>
      </c>
      <c r="AB9" s="314">
        <v>2896</v>
      </c>
      <c r="AC9" s="318">
        <v>1453</v>
      </c>
      <c r="AD9" s="318">
        <v>1420</v>
      </c>
      <c r="AE9" s="314">
        <v>2873</v>
      </c>
      <c r="AF9" s="318">
        <v>1440</v>
      </c>
      <c r="AG9" s="318">
        <v>1327</v>
      </c>
      <c r="AH9" s="314">
        <v>2767</v>
      </c>
      <c r="AI9" s="318">
        <v>1490</v>
      </c>
      <c r="AJ9" s="318">
        <v>1363</v>
      </c>
      <c r="AK9" s="314">
        <v>2853</v>
      </c>
      <c r="AL9" s="314">
        <v>8509</v>
      </c>
      <c r="AM9" s="314">
        <v>7986</v>
      </c>
      <c r="AN9" s="314">
        <v>16495</v>
      </c>
      <c r="AP9" s="194"/>
      <c r="AQ9" s="194"/>
      <c r="AR9" s="356" t="s">
        <v>178</v>
      </c>
      <c r="AS9" s="318">
        <v>417</v>
      </c>
      <c r="AT9" s="318">
        <v>284</v>
      </c>
      <c r="AU9" s="314">
        <v>701</v>
      </c>
      <c r="AV9" s="318">
        <v>460</v>
      </c>
      <c r="AW9" s="318">
        <v>285</v>
      </c>
      <c r="AX9" s="314">
        <v>745</v>
      </c>
      <c r="AY9" s="318">
        <v>409</v>
      </c>
      <c r="AZ9" s="318">
        <v>293</v>
      </c>
      <c r="BA9" s="314">
        <v>702</v>
      </c>
      <c r="BB9" s="314">
        <v>1286</v>
      </c>
      <c r="BC9" s="314">
        <v>862</v>
      </c>
      <c r="BD9" s="314">
        <v>2148</v>
      </c>
      <c r="BG9" s="356" t="s">
        <v>164</v>
      </c>
      <c r="BH9" s="319">
        <v>2018</v>
      </c>
      <c r="BI9" s="319">
        <v>3103</v>
      </c>
      <c r="BJ9" s="314">
        <v>5121</v>
      </c>
      <c r="BK9" s="319">
        <v>1900</v>
      </c>
      <c r="BL9" s="319">
        <v>2983</v>
      </c>
      <c r="BM9" s="314">
        <v>4883</v>
      </c>
      <c r="BN9" s="319">
        <v>1710</v>
      </c>
      <c r="BO9" s="319">
        <v>2688</v>
      </c>
      <c r="BP9" s="314">
        <v>4398</v>
      </c>
      <c r="BQ9" s="314">
        <v>5628</v>
      </c>
      <c r="BR9" s="314">
        <v>8774</v>
      </c>
      <c r="BS9" s="314">
        <v>14402</v>
      </c>
      <c r="BV9" s="366" t="s">
        <v>233</v>
      </c>
      <c r="BW9" s="400">
        <v>171</v>
      </c>
      <c r="BX9" s="400">
        <v>217</v>
      </c>
      <c r="BY9" s="400">
        <v>178</v>
      </c>
      <c r="BZ9" s="400">
        <f>BZ10</f>
        <v>566</v>
      </c>
      <c r="CB9" s="356" t="s">
        <v>177</v>
      </c>
      <c r="CC9" s="319">
        <v>0</v>
      </c>
      <c r="CD9" s="319">
        <v>0</v>
      </c>
      <c r="CE9" s="319">
        <v>0</v>
      </c>
      <c r="CF9" s="319">
        <v>0</v>
      </c>
      <c r="CG9" s="319">
        <v>0</v>
      </c>
      <c r="CH9" s="319">
        <v>0</v>
      </c>
      <c r="CI9" s="319">
        <v>0</v>
      </c>
      <c r="CJ9" s="319">
        <v>0</v>
      </c>
      <c r="CK9" s="319">
        <v>0</v>
      </c>
      <c r="CL9" s="319"/>
      <c r="CM9" s="319"/>
      <c r="CN9" s="319"/>
      <c r="CQ9" s="164"/>
      <c r="CR9" s="164" t="s">
        <v>9</v>
      </c>
      <c r="CS9" s="414">
        <f>SUM(CS4:CS8)</f>
        <v>128807</v>
      </c>
      <c r="CT9" s="414">
        <f>SUM(CT4:CT8)</f>
        <v>128807</v>
      </c>
      <c r="DC9" s="356" t="s">
        <v>183</v>
      </c>
      <c r="DD9" s="402"/>
      <c r="DE9" s="402">
        <v>2</v>
      </c>
      <c r="DF9" s="402"/>
      <c r="DG9" s="402">
        <v>19</v>
      </c>
      <c r="DH9" s="25">
        <v>0</v>
      </c>
      <c r="DI9" s="462">
        <v>57</v>
      </c>
      <c r="DL9" s="473"/>
      <c r="DM9" s="474"/>
      <c r="DN9" s="474"/>
      <c r="DO9" s="474"/>
      <c r="DP9" s="474"/>
      <c r="DQ9" s="476"/>
      <c r="DR9" s="476"/>
    </row>
    <row r="10" spans="1:122" ht="24" x14ac:dyDescent="0.55000000000000004">
      <c r="A10" s="356" t="s">
        <v>179</v>
      </c>
      <c r="B10" s="195"/>
      <c r="C10" s="195"/>
      <c r="D10" s="195">
        <v>0</v>
      </c>
      <c r="E10" s="195">
        <v>68</v>
      </c>
      <c r="F10" s="195">
        <v>87</v>
      </c>
      <c r="G10" s="195">
        <v>155</v>
      </c>
      <c r="H10" s="195">
        <v>739</v>
      </c>
      <c r="I10" s="195">
        <v>764</v>
      </c>
      <c r="J10" s="195">
        <v>1503</v>
      </c>
      <c r="K10" s="195">
        <v>902</v>
      </c>
      <c r="L10" s="195">
        <v>811</v>
      </c>
      <c r="M10" s="195">
        <v>1713</v>
      </c>
      <c r="N10" s="195">
        <v>1709</v>
      </c>
      <c r="O10" s="195">
        <v>1662</v>
      </c>
      <c r="P10" s="195">
        <v>3371</v>
      </c>
      <c r="S10" s="356" t="s">
        <v>179</v>
      </c>
      <c r="T10" s="318">
        <v>942</v>
      </c>
      <c r="U10" s="318">
        <v>875</v>
      </c>
      <c r="V10" s="314">
        <v>1817</v>
      </c>
      <c r="W10" s="318">
        <v>972</v>
      </c>
      <c r="X10" s="318">
        <v>924</v>
      </c>
      <c r="Y10" s="314">
        <v>1896</v>
      </c>
      <c r="Z10" s="318">
        <v>1067</v>
      </c>
      <c r="AA10" s="318">
        <v>1034</v>
      </c>
      <c r="AB10" s="314">
        <v>2101</v>
      </c>
      <c r="AC10" s="318">
        <v>1118</v>
      </c>
      <c r="AD10" s="318">
        <v>1059</v>
      </c>
      <c r="AE10" s="314">
        <v>2177</v>
      </c>
      <c r="AF10" s="318">
        <v>1105</v>
      </c>
      <c r="AG10" s="318">
        <v>966</v>
      </c>
      <c r="AH10" s="314">
        <v>2071</v>
      </c>
      <c r="AI10" s="318">
        <v>1070</v>
      </c>
      <c r="AJ10" s="318">
        <v>956</v>
      </c>
      <c r="AK10" s="314">
        <v>2026</v>
      </c>
      <c r="AL10" s="314">
        <v>6274</v>
      </c>
      <c r="AM10" s="314">
        <v>5814</v>
      </c>
      <c r="AN10" s="314">
        <v>12088</v>
      </c>
      <c r="AP10" s="194"/>
      <c r="AQ10" s="194"/>
      <c r="AR10" s="356" t="s">
        <v>179</v>
      </c>
      <c r="AS10" s="318">
        <v>346</v>
      </c>
      <c r="AT10" s="318">
        <v>245</v>
      </c>
      <c r="AU10" s="314">
        <v>591</v>
      </c>
      <c r="AV10" s="318">
        <v>336</v>
      </c>
      <c r="AW10" s="318">
        <v>232</v>
      </c>
      <c r="AX10" s="314">
        <v>568</v>
      </c>
      <c r="AY10" s="318">
        <v>310</v>
      </c>
      <c r="AZ10" s="318">
        <v>246</v>
      </c>
      <c r="BA10" s="314">
        <v>556</v>
      </c>
      <c r="BB10" s="314">
        <v>992</v>
      </c>
      <c r="BC10" s="314">
        <v>723</v>
      </c>
      <c r="BD10" s="314">
        <v>1715</v>
      </c>
      <c r="BG10" s="360" t="s">
        <v>117</v>
      </c>
      <c r="BH10" s="370">
        <v>74</v>
      </c>
      <c r="BI10" s="370">
        <v>61</v>
      </c>
      <c r="BJ10" s="370">
        <v>135</v>
      </c>
      <c r="BK10" s="370">
        <v>68</v>
      </c>
      <c r="BL10" s="370">
        <v>56</v>
      </c>
      <c r="BM10" s="370">
        <v>124</v>
      </c>
      <c r="BN10" s="370">
        <v>81</v>
      </c>
      <c r="BO10" s="370">
        <v>63</v>
      </c>
      <c r="BP10" s="370">
        <v>144</v>
      </c>
      <c r="BQ10" s="370">
        <v>223</v>
      </c>
      <c r="BR10" s="370">
        <v>180</v>
      </c>
      <c r="BS10" s="370">
        <v>403</v>
      </c>
      <c r="BV10" s="362" t="s">
        <v>128</v>
      </c>
      <c r="BW10" s="401">
        <v>171</v>
      </c>
      <c r="BX10" s="401">
        <v>217</v>
      </c>
      <c r="BY10" s="401">
        <v>178</v>
      </c>
      <c r="BZ10" s="401">
        <f>BW10+BX10+BY10</f>
        <v>566</v>
      </c>
      <c r="CB10" s="356" t="s">
        <v>178</v>
      </c>
      <c r="CC10" s="318"/>
      <c r="CD10" s="318"/>
      <c r="CE10" s="318"/>
      <c r="CF10" s="318"/>
      <c r="CG10" s="318"/>
      <c r="CH10" s="318"/>
      <c r="CI10" s="318"/>
      <c r="CJ10" s="318"/>
      <c r="CK10" s="318"/>
      <c r="CL10" s="318"/>
      <c r="CM10" s="318"/>
      <c r="CN10" s="318"/>
      <c r="CZ10" s="356"/>
      <c r="DC10" s="356" t="s">
        <v>103</v>
      </c>
      <c r="DD10" s="402"/>
      <c r="DE10" s="402">
        <v>93</v>
      </c>
      <c r="DF10" s="402"/>
      <c r="DG10" s="402">
        <v>119</v>
      </c>
      <c r="DH10" s="462"/>
      <c r="DI10" s="462">
        <v>135</v>
      </c>
      <c r="DL10" s="473"/>
      <c r="DM10" s="474"/>
      <c r="DN10" s="474"/>
      <c r="DO10" s="474"/>
      <c r="DP10" s="474"/>
      <c r="DQ10" s="476"/>
      <c r="DR10" s="476"/>
    </row>
    <row r="11" spans="1:122" ht="24" x14ac:dyDescent="0.55000000000000004">
      <c r="A11" s="360" t="s">
        <v>117</v>
      </c>
      <c r="B11" s="357">
        <v>0</v>
      </c>
      <c r="C11" s="357">
        <v>0</v>
      </c>
      <c r="D11" s="357">
        <v>0</v>
      </c>
      <c r="E11" s="357">
        <v>418</v>
      </c>
      <c r="F11" s="357">
        <v>406</v>
      </c>
      <c r="G11" s="357">
        <v>824</v>
      </c>
      <c r="H11" s="357">
        <v>684</v>
      </c>
      <c r="I11" s="357">
        <v>603</v>
      </c>
      <c r="J11" s="357">
        <v>1287</v>
      </c>
      <c r="K11" s="357">
        <v>669</v>
      </c>
      <c r="L11" s="357">
        <v>601</v>
      </c>
      <c r="M11" s="357">
        <v>1270</v>
      </c>
      <c r="N11" s="357">
        <v>1771</v>
      </c>
      <c r="O11" s="357">
        <v>1610</v>
      </c>
      <c r="P11" s="357">
        <v>3381</v>
      </c>
      <c r="S11" s="360" t="s">
        <v>117</v>
      </c>
      <c r="T11" s="344">
        <v>535</v>
      </c>
      <c r="U11" s="344">
        <v>553</v>
      </c>
      <c r="V11" s="344">
        <v>1088</v>
      </c>
      <c r="W11" s="344">
        <v>525</v>
      </c>
      <c r="X11" s="344">
        <v>504</v>
      </c>
      <c r="Y11" s="344">
        <v>1029</v>
      </c>
      <c r="Z11" s="344">
        <v>536</v>
      </c>
      <c r="AA11" s="344">
        <v>579</v>
      </c>
      <c r="AB11" s="344">
        <v>1115</v>
      </c>
      <c r="AC11" s="344">
        <v>556</v>
      </c>
      <c r="AD11" s="344">
        <v>529</v>
      </c>
      <c r="AE11" s="344">
        <v>1085</v>
      </c>
      <c r="AF11" s="344">
        <v>480</v>
      </c>
      <c r="AG11" s="344">
        <v>507</v>
      </c>
      <c r="AH11" s="344">
        <v>987</v>
      </c>
      <c r="AI11" s="344">
        <v>505</v>
      </c>
      <c r="AJ11" s="344">
        <v>525</v>
      </c>
      <c r="AK11" s="344">
        <v>1030</v>
      </c>
      <c r="AL11" s="344">
        <v>3137</v>
      </c>
      <c r="AM11" s="344">
        <v>3197</v>
      </c>
      <c r="AN11" s="344">
        <v>6334</v>
      </c>
      <c r="AP11" s="194"/>
      <c r="AQ11" s="194"/>
      <c r="AR11" s="356" t="s">
        <v>164</v>
      </c>
      <c r="AS11" s="318">
        <v>2775</v>
      </c>
      <c r="AT11" s="318">
        <v>3072</v>
      </c>
      <c r="AU11" s="314">
        <v>5847</v>
      </c>
      <c r="AV11" s="318">
        <v>2737</v>
      </c>
      <c r="AW11" s="318">
        <v>3150</v>
      </c>
      <c r="AX11" s="314">
        <v>5887</v>
      </c>
      <c r="AY11" s="318">
        <v>2629</v>
      </c>
      <c r="AZ11" s="318">
        <v>3045</v>
      </c>
      <c r="BA11" s="314">
        <v>5674</v>
      </c>
      <c r="BB11" s="314">
        <v>8141</v>
      </c>
      <c r="BC11" s="314">
        <v>9267</v>
      </c>
      <c r="BD11" s="314">
        <v>17408</v>
      </c>
      <c r="BG11" s="366" t="s">
        <v>233</v>
      </c>
      <c r="BH11" s="343">
        <v>580</v>
      </c>
      <c r="BI11" s="343">
        <v>579</v>
      </c>
      <c r="BJ11" s="334">
        <v>1159</v>
      </c>
      <c r="BK11" s="343">
        <v>518</v>
      </c>
      <c r="BL11" s="343">
        <v>542</v>
      </c>
      <c r="BM11" s="334">
        <v>1060</v>
      </c>
      <c r="BN11" s="343">
        <v>435</v>
      </c>
      <c r="BO11" s="343">
        <v>505</v>
      </c>
      <c r="BP11" s="334">
        <v>940</v>
      </c>
      <c r="BQ11" s="334">
        <v>1533</v>
      </c>
      <c r="BR11" s="334">
        <v>1626</v>
      </c>
      <c r="BS11" s="334">
        <v>3159</v>
      </c>
      <c r="BV11" s="356" t="s">
        <v>182</v>
      </c>
      <c r="BW11" s="47">
        <v>171</v>
      </c>
      <c r="BX11" s="47">
        <v>217</v>
      </c>
      <c r="BY11" s="47">
        <v>178</v>
      </c>
      <c r="BZ11" s="401">
        <f>BW11+BX11+BY11</f>
        <v>566</v>
      </c>
      <c r="CB11" s="356" t="s">
        <v>179</v>
      </c>
      <c r="CC11" s="318">
        <v>0</v>
      </c>
      <c r="CD11" s="318">
        <v>0</v>
      </c>
      <c r="CE11" s="318">
        <v>0</v>
      </c>
      <c r="CF11" s="318">
        <v>0</v>
      </c>
      <c r="CG11" s="318">
        <v>0</v>
      </c>
      <c r="CH11" s="318">
        <v>0</v>
      </c>
      <c r="CI11" s="318">
        <v>0</v>
      </c>
      <c r="CJ11" s="318">
        <v>0</v>
      </c>
      <c r="CK11" s="318">
        <v>0</v>
      </c>
      <c r="CL11" s="318"/>
      <c r="CM11" s="318"/>
      <c r="CN11" s="318"/>
      <c r="CZ11" s="360"/>
      <c r="DC11" s="356" t="s">
        <v>126</v>
      </c>
      <c r="DD11" s="402"/>
      <c r="DE11" s="402">
        <v>384</v>
      </c>
      <c r="DF11" s="402"/>
      <c r="DG11" s="402">
        <v>384</v>
      </c>
      <c r="DH11" s="462">
        <v>0</v>
      </c>
      <c r="DI11" s="462">
        <v>395</v>
      </c>
    </row>
    <row r="12" spans="1:122" ht="24" x14ac:dyDescent="0.55000000000000004">
      <c r="A12" s="366" t="s">
        <v>233</v>
      </c>
      <c r="B12" s="359">
        <v>2</v>
      </c>
      <c r="C12" s="359">
        <v>6</v>
      </c>
      <c r="D12" s="359">
        <v>8</v>
      </c>
      <c r="E12" s="359">
        <v>329</v>
      </c>
      <c r="F12" s="359">
        <v>335</v>
      </c>
      <c r="G12" s="359">
        <v>664</v>
      </c>
      <c r="H12" s="359">
        <v>380</v>
      </c>
      <c r="I12" s="359">
        <v>387</v>
      </c>
      <c r="J12" s="359">
        <v>767</v>
      </c>
      <c r="K12" s="359">
        <v>366</v>
      </c>
      <c r="L12" s="359">
        <v>363</v>
      </c>
      <c r="M12" s="359">
        <v>729</v>
      </c>
      <c r="N12" s="359">
        <v>1077</v>
      </c>
      <c r="O12" s="359">
        <v>1091</v>
      </c>
      <c r="P12" s="359">
        <v>2168</v>
      </c>
      <c r="S12" s="366" t="s">
        <v>233</v>
      </c>
      <c r="T12" s="343">
        <v>317</v>
      </c>
      <c r="U12" s="343">
        <v>325</v>
      </c>
      <c r="V12" s="334">
        <v>642</v>
      </c>
      <c r="W12" s="343">
        <v>322</v>
      </c>
      <c r="X12" s="343">
        <v>294</v>
      </c>
      <c r="Y12" s="334">
        <v>616</v>
      </c>
      <c r="Z12" s="343">
        <v>360</v>
      </c>
      <c r="AA12" s="343">
        <v>307</v>
      </c>
      <c r="AB12" s="334">
        <v>667</v>
      </c>
      <c r="AC12" s="343">
        <v>318</v>
      </c>
      <c r="AD12" s="343">
        <v>298</v>
      </c>
      <c r="AE12" s="334">
        <v>616</v>
      </c>
      <c r="AF12" s="343">
        <v>310</v>
      </c>
      <c r="AG12" s="343">
        <v>298</v>
      </c>
      <c r="AH12" s="334">
        <v>608</v>
      </c>
      <c r="AI12" s="343">
        <v>255</v>
      </c>
      <c r="AJ12" s="343">
        <v>246</v>
      </c>
      <c r="AK12" s="334">
        <v>501</v>
      </c>
      <c r="AL12" s="334">
        <v>1882</v>
      </c>
      <c r="AM12" s="334">
        <v>1768</v>
      </c>
      <c r="AN12" s="334">
        <v>3650</v>
      </c>
      <c r="AP12" s="194"/>
      <c r="AQ12" s="194"/>
      <c r="AR12" s="360" t="s">
        <v>117</v>
      </c>
      <c r="AS12" s="344">
        <v>159</v>
      </c>
      <c r="AT12" s="344">
        <v>139</v>
      </c>
      <c r="AU12" s="344">
        <v>298</v>
      </c>
      <c r="AV12" s="344">
        <v>158</v>
      </c>
      <c r="AW12" s="344">
        <v>179</v>
      </c>
      <c r="AX12" s="344">
        <v>337</v>
      </c>
      <c r="AY12" s="344">
        <v>173</v>
      </c>
      <c r="AZ12" s="344">
        <v>161</v>
      </c>
      <c r="BA12" s="344">
        <v>334</v>
      </c>
      <c r="BB12" s="344">
        <v>490</v>
      </c>
      <c r="BC12" s="344">
        <v>479</v>
      </c>
      <c r="BD12" s="344">
        <v>969</v>
      </c>
      <c r="BG12" s="362" t="s">
        <v>128</v>
      </c>
      <c r="BH12" s="348">
        <v>302</v>
      </c>
      <c r="BI12" s="348">
        <v>327</v>
      </c>
      <c r="BJ12" s="335">
        <v>629</v>
      </c>
      <c r="BK12" s="348">
        <v>251</v>
      </c>
      <c r="BL12" s="348">
        <v>309</v>
      </c>
      <c r="BM12" s="335">
        <v>560</v>
      </c>
      <c r="BN12" s="348">
        <v>257</v>
      </c>
      <c r="BO12" s="348">
        <v>242</v>
      </c>
      <c r="BP12" s="335">
        <v>499</v>
      </c>
      <c r="BQ12" s="335">
        <v>810</v>
      </c>
      <c r="BR12" s="335">
        <v>878</v>
      </c>
      <c r="BS12" s="335">
        <v>1688</v>
      </c>
      <c r="BV12" s="364" t="s">
        <v>9</v>
      </c>
      <c r="BW12" s="339">
        <f>BW5+BW9</f>
        <v>2728</v>
      </c>
      <c r="BX12" s="339">
        <f>BX5+BX9</f>
        <v>3196</v>
      </c>
      <c r="BY12" s="339">
        <f>BY5+BY9</f>
        <v>2620</v>
      </c>
      <c r="BZ12" s="339">
        <f>BZ5+BZ9</f>
        <v>8544</v>
      </c>
      <c r="CB12" s="356" t="s">
        <v>164</v>
      </c>
      <c r="CC12" s="318">
        <v>5</v>
      </c>
      <c r="CD12" s="318">
        <v>17</v>
      </c>
      <c r="CE12" s="318">
        <v>22</v>
      </c>
      <c r="CF12" s="318">
        <v>13</v>
      </c>
      <c r="CG12" s="318">
        <v>22</v>
      </c>
      <c r="CH12" s="318">
        <v>35</v>
      </c>
      <c r="CI12" s="318">
        <v>12</v>
      </c>
      <c r="CJ12" s="318">
        <v>27</v>
      </c>
      <c r="CK12" s="318">
        <v>39</v>
      </c>
      <c r="CL12" s="318"/>
      <c r="CM12" s="318"/>
      <c r="CN12" s="318"/>
      <c r="CZ12" s="366"/>
      <c r="DC12" s="465" t="s">
        <v>9</v>
      </c>
      <c r="DD12" s="462">
        <f t="shared" ref="DD12:DI12" si="0">SUM(DD4:DD11)</f>
        <v>2580</v>
      </c>
      <c r="DE12" s="462">
        <f t="shared" si="0"/>
        <v>5397</v>
      </c>
      <c r="DF12" s="462">
        <f t="shared" si="0"/>
        <v>3199</v>
      </c>
      <c r="DG12" s="462">
        <f t="shared" si="0"/>
        <v>6464</v>
      </c>
      <c r="DH12" s="462">
        <f t="shared" si="0"/>
        <v>2728</v>
      </c>
      <c r="DI12" s="462">
        <f t="shared" si="0"/>
        <v>6445</v>
      </c>
    </row>
    <row r="13" spans="1:122" ht="24" x14ac:dyDescent="0.5">
      <c r="A13" s="362" t="s">
        <v>128</v>
      </c>
      <c r="B13" s="361">
        <v>0</v>
      </c>
      <c r="C13" s="361">
        <v>0</v>
      </c>
      <c r="D13" s="361">
        <v>0</v>
      </c>
      <c r="E13" s="361">
        <v>242</v>
      </c>
      <c r="F13" s="361">
        <v>267</v>
      </c>
      <c r="G13" s="361">
        <v>509</v>
      </c>
      <c r="H13" s="361">
        <v>308</v>
      </c>
      <c r="I13" s="361">
        <v>300</v>
      </c>
      <c r="J13" s="361">
        <v>608</v>
      </c>
      <c r="K13" s="361">
        <v>299</v>
      </c>
      <c r="L13" s="361">
        <v>279</v>
      </c>
      <c r="M13" s="361">
        <v>578</v>
      </c>
      <c r="N13" s="361">
        <v>849</v>
      </c>
      <c r="O13" s="361">
        <v>846</v>
      </c>
      <c r="P13" s="361">
        <v>1695</v>
      </c>
      <c r="S13" s="362" t="s">
        <v>128</v>
      </c>
      <c r="T13" s="348">
        <v>229</v>
      </c>
      <c r="U13" s="348">
        <v>240</v>
      </c>
      <c r="V13" s="335">
        <v>469</v>
      </c>
      <c r="W13" s="348">
        <v>233</v>
      </c>
      <c r="X13" s="348">
        <v>211</v>
      </c>
      <c r="Y13" s="335">
        <v>444</v>
      </c>
      <c r="Z13" s="348">
        <v>264</v>
      </c>
      <c r="AA13" s="348">
        <v>214</v>
      </c>
      <c r="AB13" s="335">
        <v>478</v>
      </c>
      <c r="AC13" s="348">
        <v>230</v>
      </c>
      <c r="AD13" s="348">
        <v>206</v>
      </c>
      <c r="AE13" s="335">
        <v>436</v>
      </c>
      <c r="AF13" s="348">
        <v>235</v>
      </c>
      <c r="AG13" s="348">
        <v>224</v>
      </c>
      <c r="AH13" s="335">
        <v>459</v>
      </c>
      <c r="AI13" s="348">
        <v>187</v>
      </c>
      <c r="AJ13" s="348">
        <v>174</v>
      </c>
      <c r="AK13" s="335">
        <v>361</v>
      </c>
      <c r="AL13" s="335">
        <v>1378</v>
      </c>
      <c r="AM13" s="335">
        <v>1269</v>
      </c>
      <c r="AN13" s="335">
        <v>2647</v>
      </c>
      <c r="AP13" s="194"/>
      <c r="AQ13" s="194"/>
      <c r="AR13" s="366" t="s">
        <v>233</v>
      </c>
      <c r="AS13" s="343">
        <v>972</v>
      </c>
      <c r="AT13" s="343">
        <v>718</v>
      </c>
      <c r="AU13" s="334">
        <v>1690</v>
      </c>
      <c r="AV13" s="343">
        <v>999</v>
      </c>
      <c r="AW13" s="343">
        <v>658</v>
      </c>
      <c r="AX13" s="334">
        <v>1657</v>
      </c>
      <c r="AY13" s="343">
        <v>957</v>
      </c>
      <c r="AZ13" s="343">
        <v>715</v>
      </c>
      <c r="BA13" s="334">
        <v>1672</v>
      </c>
      <c r="BB13" s="334">
        <v>2928</v>
      </c>
      <c r="BC13" s="334">
        <v>2091</v>
      </c>
      <c r="BD13" s="334">
        <v>5019</v>
      </c>
      <c r="BG13" s="356" t="s">
        <v>182</v>
      </c>
      <c r="BH13" s="322">
        <v>277</v>
      </c>
      <c r="BI13" s="322">
        <v>295</v>
      </c>
      <c r="BJ13" s="314">
        <v>572</v>
      </c>
      <c r="BK13" s="322">
        <v>229</v>
      </c>
      <c r="BL13" s="322">
        <v>281</v>
      </c>
      <c r="BM13" s="314">
        <v>510</v>
      </c>
      <c r="BN13" s="322">
        <v>239</v>
      </c>
      <c r="BO13" s="322">
        <v>222</v>
      </c>
      <c r="BP13" s="314">
        <v>461</v>
      </c>
      <c r="BQ13" s="314">
        <v>745</v>
      </c>
      <c r="BR13" s="314">
        <v>798</v>
      </c>
      <c r="BS13" s="314">
        <v>1543</v>
      </c>
      <c r="CB13" s="360" t="s">
        <v>117</v>
      </c>
      <c r="CC13" s="344">
        <v>0</v>
      </c>
      <c r="CD13" s="344">
        <v>0</v>
      </c>
      <c r="CE13" s="344">
        <v>0</v>
      </c>
      <c r="CF13" s="344">
        <v>0</v>
      </c>
      <c r="CG13" s="344">
        <v>0</v>
      </c>
      <c r="CH13" s="344">
        <v>0</v>
      </c>
      <c r="CI13" s="344">
        <v>0</v>
      </c>
      <c r="CJ13" s="344">
        <v>0</v>
      </c>
      <c r="CK13" s="344">
        <v>0</v>
      </c>
      <c r="CL13" s="344"/>
      <c r="CM13" s="344"/>
      <c r="CN13" s="344"/>
      <c r="CZ13" s="362"/>
      <c r="DM13" s="469">
        <f>DM7+DN7</f>
        <v>7977</v>
      </c>
      <c r="DO13" s="469">
        <f>DO7+DP7</f>
        <v>9663</v>
      </c>
      <c r="DQ13" s="469">
        <f>DQ7+DR7</f>
        <v>9173</v>
      </c>
    </row>
    <row r="14" spans="1:122" ht="24" x14ac:dyDescent="0.5">
      <c r="A14" s="356" t="s">
        <v>183</v>
      </c>
      <c r="B14" s="195"/>
      <c r="C14" s="195"/>
      <c r="D14" s="195">
        <v>0</v>
      </c>
      <c r="E14" s="195">
        <v>80</v>
      </c>
      <c r="F14" s="195">
        <v>106</v>
      </c>
      <c r="G14" s="195">
        <v>186</v>
      </c>
      <c r="H14" s="195">
        <v>109</v>
      </c>
      <c r="I14" s="195">
        <v>106</v>
      </c>
      <c r="J14" s="195">
        <v>215</v>
      </c>
      <c r="K14" s="195">
        <v>145</v>
      </c>
      <c r="L14" s="195">
        <v>127</v>
      </c>
      <c r="M14" s="195">
        <v>272</v>
      </c>
      <c r="N14" s="195">
        <v>334</v>
      </c>
      <c r="O14" s="195">
        <v>339</v>
      </c>
      <c r="P14" s="195">
        <v>673</v>
      </c>
      <c r="S14" s="356" t="s">
        <v>183</v>
      </c>
      <c r="T14" s="322">
        <v>116</v>
      </c>
      <c r="U14" s="322">
        <v>119</v>
      </c>
      <c r="V14" s="314">
        <v>235</v>
      </c>
      <c r="W14" s="322">
        <v>121</v>
      </c>
      <c r="X14" s="322">
        <v>108</v>
      </c>
      <c r="Y14" s="314">
        <v>229</v>
      </c>
      <c r="Z14" s="322">
        <v>124</v>
      </c>
      <c r="AA14" s="322">
        <v>122</v>
      </c>
      <c r="AB14" s="314">
        <v>246</v>
      </c>
      <c r="AC14" s="322">
        <v>109</v>
      </c>
      <c r="AD14" s="322">
        <v>116</v>
      </c>
      <c r="AE14" s="314">
        <v>225</v>
      </c>
      <c r="AF14" s="322">
        <v>124</v>
      </c>
      <c r="AG14" s="322">
        <v>125</v>
      </c>
      <c r="AH14" s="314">
        <v>249</v>
      </c>
      <c r="AI14" s="322">
        <v>123</v>
      </c>
      <c r="AJ14" s="322">
        <v>109</v>
      </c>
      <c r="AK14" s="314">
        <v>232</v>
      </c>
      <c r="AL14" s="314">
        <v>717</v>
      </c>
      <c r="AM14" s="314">
        <v>699</v>
      </c>
      <c r="AN14" s="314">
        <v>1416</v>
      </c>
      <c r="AP14" s="194"/>
      <c r="AQ14" s="194"/>
      <c r="AR14" s="362" t="s">
        <v>128</v>
      </c>
      <c r="AS14" s="348">
        <v>731</v>
      </c>
      <c r="AT14" s="348">
        <v>491</v>
      </c>
      <c r="AU14" s="335">
        <v>1222</v>
      </c>
      <c r="AV14" s="348">
        <v>619</v>
      </c>
      <c r="AW14" s="348">
        <v>448</v>
      </c>
      <c r="AX14" s="335">
        <v>1067</v>
      </c>
      <c r="AY14" s="348">
        <v>656</v>
      </c>
      <c r="AZ14" s="348">
        <v>515</v>
      </c>
      <c r="BA14" s="335">
        <v>1171</v>
      </c>
      <c r="BB14" s="335">
        <v>2006</v>
      </c>
      <c r="BC14" s="335">
        <v>1454</v>
      </c>
      <c r="BD14" s="335">
        <v>3460</v>
      </c>
      <c r="BG14" s="356" t="s">
        <v>183</v>
      </c>
      <c r="BH14" s="322">
        <v>25</v>
      </c>
      <c r="BI14" s="322">
        <v>32</v>
      </c>
      <c r="BJ14" s="314">
        <v>57</v>
      </c>
      <c r="BK14" s="322">
        <v>22</v>
      </c>
      <c r="BL14" s="322">
        <v>28</v>
      </c>
      <c r="BM14" s="314">
        <v>50</v>
      </c>
      <c r="BN14" s="322">
        <v>18</v>
      </c>
      <c r="BO14" s="322">
        <v>20</v>
      </c>
      <c r="BP14" s="314">
        <v>38</v>
      </c>
      <c r="BQ14" s="314">
        <v>65</v>
      </c>
      <c r="BR14" s="314">
        <v>80</v>
      </c>
      <c r="BS14" s="314">
        <v>145</v>
      </c>
      <c r="CB14" s="366" t="s">
        <v>233</v>
      </c>
      <c r="CC14" s="343">
        <v>86</v>
      </c>
      <c r="CD14" s="343">
        <v>85</v>
      </c>
      <c r="CE14" s="343">
        <v>171</v>
      </c>
      <c r="CF14" s="343">
        <v>100</v>
      </c>
      <c r="CG14" s="343">
        <v>117</v>
      </c>
      <c r="CH14" s="343">
        <v>217</v>
      </c>
      <c r="CI14" s="343">
        <v>87</v>
      </c>
      <c r="CJ14" s="343">
        <v>91</v>
      </c>
      <c r="CK14" s="343">
        <v>178</v>
      </c>
      <c r="CL14" s="343"/>
      <c r="CM14" s="343"/>
      <c r="CN14" s="343"/>
      <c r="CZ14" s="356"/>
      <c r="DC14" s="657" t="s">
        <v>11</v>
      </c>
      <c r="DD14" s="649" t="s">
        <v>264</v>
      </c>
      <c r="DE14" s="649"/>
      <c r="DF14" s="649" t="s">
        <v>265</v>
      </c>
      <c r="DG14" s="649"/>
      <c r="DH14" s="649" t="s">
        <v>324</v>
      </c>
      <c r="DI14" s="649"/>
      <c r="DL14" s="657" t="s">
        <v>11</v>
      </c>
      <c r="DM14" s="649" t="s">
        <v>264</v>
      </c>
      <c r="DN14" s="649"/>
      <c r="DO14" s="659" t="s">
        <v>265</v>
      </c>
      <c r="DP14" s="660"/>
      <c r="DQ14" s="649" t="s">
        <v>324</v>
      </c>
      <c r="DR14" s="649"/>
    </row>
    <row r="15" spans="1:122" ht="24" x14ac:dyDescent="0.5">
      <c r="A15" s="356" t="s">
        <v>279</v>
      </c>
      <c r="B15" s="195"/>
      <c r="C15" s="195"/>
      <c r="D15" s="195">
        <v>0</v>
      </c>
      <c r="E15" s="195">
        <v>106</v>
      </c>
      <c r="F15" s="195">
        <v>94</v>
      </c>
      <c r="G15" s="195">
        <v>200</v>
      </c>
      <c r="H15" s="195">
        <v>102</v>
      </c>
      <c r="I15" s="195">
        <v>109</v>
      </c>
      <c r="J15" s="195">
        <v>211</v>
      </c>
      <c r="K15" s="195">
        <v>80</v>
      </c>
      <c r="L15" s="195">
        <v>85</v>
      </c>
      <c r="M15" s="195">
        <v>165</v>
      </c>
      <c r="N15" s="195">
        <v>288</v>
      </c>
      <c r="O15" s="195">
        <v>288</v>
      </c>
      <c r="P15" s="195">
        <v>576</v>
      </c>
      <c r="S15" s="356" t="s">
        <v>279</v>
      </c>
      <c r="T15" s="322">
        <v>84</v>
      </c>
      <c r="U15" s="318">
        <v>92</v>
      </c>
      <c r="V15" s="314">
        <v>176</v>
      </c>
      <c r="W15" s="322">
        <v>77</v>
      </c>
      <c r="X15" s="318">
        <v>70</v>
      </c>
      <c r="Y15" s="314">
        <v>147</v>
      </c>
      <c r="Z15" s="322">
        <v>102</v>
      </c>
      <c r="AA15" s="318">
        <v>72</v>
      </c>
      <c r="AB15" s="314">
        <v>174</v>
      </c>
      <c r="AC15" s="318">
        <v>106</v>
      </c>
      <c r="AD15" s="318">
        <v>63</v>
      </c>
      <c r="AE15" s="314">
        <v>169</v>
      </c>
      <c r="AF15" s="318">
        <v>84</v>
      </c>
      <c r="AG15" s="318">
        <v>82</v>
      </c>
      <c r="AH15" s="314">
        <v>166</v>
      </c>
      <c r="AI15" s="318">
        <v>48</v>
      </c>
      <c r="AJ15" s="318">
        <v>47</v>
      </c>
      <c r="AK15" s="314">
        <v>95</v>
      </c>
      <c r="AL15" s="314">
        <v>501</v>
      </c>
      <c r="AM15" s="314">
        <v>426</v>
      </c>
      <c r="AN15" s="314">
        <v>927</v>
      </c>
      <c r="AP15" s="194"/>
      <c r="AQ15" s="194"/>
      <c r="AR15" s="356" t="s">
        <v>182</v>
      </c>
      <c r="AS15" s="322">
        <v>554</v>
      </c>
      <c r="AT15" s="322">
        <v>376</v>
      </c>
      <c r="AU15" s="314">
        <v>930</v>
      </c>
      <c r="AV15" s="322">
        <v>478</v>
      </c>
      <c r="AW15" s="322">
        <v>366</v>
      </c>
      <c r="AX15" s="314">
        <v>844</v>
      </c>
      <c r="AY15" s="322">
        <v>504</v>
      </c>
      <c r="AZ15" s="322">
        <v>393</v>
      </c>
      <c r="BA15" s="314">
        <v>897</v>
      </c>
      <c r="BB15" s="314">
        <v>1536</v>
      </c>
      <c r="BC15" s="314">
        <v>1135</v>
      </c>
      <c r="BD15" s="314">
        <v>2671</v>
      </c>
      <c r="BG15" s="362" t="s">
        <v>103</v>
      </c>
      <c r="BH15" s="349">
        <v>135</v>
      </c>
      <c r="BI15" s="349"/>
      <c r="BJ15" s="349">
        <v>135</v>
      </c>
      <c r="BK15" s="349">
        <v>117</v>
      </c>
      <c r="BL15" s="349"/>
      <c r="BM15" s="349">
        <v>117</v>
      </c>
      <c r="BN15" s="349">
        <v>62</v>
      </c>
      <c r="BO15" s="349"/>
      <c r="BP15" s="349">
        <v>62</v>
      </c>
      <c r="BQ15" s="349">
        <v>314</v>
      </c>
      <c r="BR15" s="349">
        <v>0</v>
      </c>
      <c r="BS15" s="349">
        <v>314</v>
      </c>
      <c r="CB15" s="362" t="s">
        <v>128</v>
      </c>
      <c r="CC15" s="348">
        <v>86</v>
      </c>
      <c r="CD15" s="348">
        <v>85</v>
      </c>
      <c r="CE15" s="348">
        <v>171</v>
      </c>
      <c r="CF15" s="348">
        <v>100</v>
      </c>
      <c r="CG15" s="348">
        <v>117</v>
      </c>
      <c r="CH15" s="348">
        <v>217</v>
      </c>
      <c r="CI15" s="348">
        <v>87</v>
      </c>
      <c r="CJ15" s="348">
        <v>91</v>
      </c>
      <c r="CK15" s="348">
        <v>178</v>
      </c>
      <c r="CL15" s="348"/>
      <c r="CM15" s="348"/>
      <c r="CN15" s="348"/>
      <c r="CZ15" s="356"/>
      <c r="DC15" s="658"/>
      <c r="DD15" s="105" t="s">
        <v>169</v>
      </c>
      <c r="DE15" s="105" t="s">
        <v>168</v>
      </c>
      <c r="DF15" s="105" t="s">
        <v>169</v>
      </c>
      <c r="DG15" s="105" t="s">
        <v>168</v>
      </c>
      <c r="DH15" s="105" t="s">
        <v>169</v>
      </c>
      <c r="DI15" s="105" t="s">
        <v>168</v>
      </c>
      <c r="DL15" s="658"/>
      <c r="DM15" s="105" t="s">
        <v>169</v>
      </c>
      <c r="DN15" s="105" t="s">
        <v>168</v>
      </c>
      <c r="DO15" s="105" t="s">
        <v>169</v>
      </c>
      <c r="DP15" s="105" t="s">
        <v>168</v>
      </c>
      <c r="DQ15" s="105" t="s">
        <v>169</v>
      </c>
      <c r="DR15" s="105" t="s">
        <v>168</v>
      </c>
    </row>
    <row r="16" spans="1:122" ht="24" x14ac:dyDescent="0.55000000000000004">
      <c r="A16" s="356" t="s">
        <v>280</v>
      </c>
      <c r="B16" s="195"/>
      <c r="C16" s="195"/>
      <c r="D16" s="195">
        <v>0</v>
      </c>
      <c r="E16" s="195">
        <v>56</v>
      </c>
      <c r="F16" s="195">
        <v>67</v>
      </c>
      <c r="G16" s="195">
        <v>123</v>
      </c>
      <c r="H16" s="195">
        <v>97</v>
      </c>
      <c r="I16" s="195">
        <v>85</v>
      </c>
      <c r="J16" s="195">
        <v>182</v>
      </c>
      <c r="K16" s="195">
        <v>74</v>
      </c>
      <c r="L16" s="195">
        <v>67</v>
      </c>
      <c r="M16" s="195">
        <v>141</v>
      </c>
      <c r="N16" s="195">
        <v>227</v>
      </c>
      <c r="O16" s="195">
        <v>219</v>
      </c>
      <c r="P16" s="195">
        <v>446</v>
      </c>
      <c r="S16" s="356" t="s">
        <v>280</v>
      </c>
      <c r="T16" s="318">
        <v>29</v>
      </c>
      <c r="U16" s="318">
        <v>29</v>
      </c>
      <c r="V16" s="314">
        <v>58</v>
      </c>
      <c r="W16" s="318">
        <v>35</v>
      </c>
      <c r="X16" s="318">
        <v>33</v>
      </c>
      <c r="Y16" s="314">
        <v>68</v>
      </c>
      <c r="Z16" s="318">
        <v>38</v>
      </c>
      <c r="AA16" s="318">
        <v>20</v>
      </c>
      <c r="AB16" s="314">
        <v>58</v>
      </c>
      <c r="AC16" s="318">
        <v>15</v>
      </c>
      <c r="AD16" s="318">
        <v>27</v>
      </c>
      <c r="AE16" s="314">
        <v>42</v>
      </c>
      <c r="AF16" s="318">
        <v>27</v>
      </c>
      <c r="AG16" s="318">
        <v>17</v>
      </c>
      <c r="AH16" s="314">
        <v>44</v>
      </c>
      <c r="AI16" s="318">
        <v>16</v>
      </c>
      <c r="AJ16" s="318">
        <v>18</v>
      </c>
      <c r="AK16" s="314">
        <v>34</v>
      </c>
      <c r="AL16" s="314">
        <v>160</v>
      </c>
      <c r="AM16" s="314">
        <v>144</v>
      </c>
      <c r="AN16" s="314">
        <v>304</v>
      </c>
      <c r="AP16" s="194"/>
      <c r="AQ16" s="194"/>
      <c r="AR16" s="356" t="s">
        <v>183</v>
      </c>
      <c r="AS16" s="322">
        <v>177</v>
      </c>
      <c r="AT16" s="322">
        <v>115</v>
      </c>
      <c r="AU16" s="314">
        <v>292</v>
      </c>
      <c r="AV16" s="322">
        <v>141</v>
      </c>
      <c r="AW16" s="322">
        <v>82</v>
      </c>
      <c r="AX16" s="314">
        <v>223</v>
      </c>
      <c r="AY16" s="322">
        <v>152</v>
      </c>
      <c r="AZ16" s="322">
        <v>122</v>
      </c>
      <c r="BA16" s="314">
        <v>274</v>
      </c>
      <c r="BB16" s="314">
        <v>470</v>
      </c>
      <c r="BC16" s="314">
        <v>319</v>
      </c>
      <c r="BD16" s="314">
        <v>789</v>
      </c>
      <c r="BG16" s="362" t="s">
        <v>126</v>
      </c>
      <c r="BH16" s="349">
        <v>143</v>
      </c>
      <c r="BI16" s="349">
        <v>252</v>
      </c>
      <c r="BJ16" s="349">
        <v>395</v>
      </c>
      <c r="BK16" s="349">
        <v>150</v>
      </c>
      <c r="BL16" s="349">
        <v>233</v>
      </c>
      <c r="BM16" s="349">
        <v>383</v>
      </c>
      <c r="BN16" s="349">
        <v>116</v>
      </c>
      <c r="BO16" s="349">
        <v>263</v>
      </c>
      <c r="BP16" s="349">
        <v>379</v>
      </c>
      <c r="BQ16" s="349">
        <v>409</v>
      </c>
      <c r="BR16" s="349">
        <v>748</v>
      </c>
      <c r="BS16" s="349">
        <v>1157</v>
      </c>
      <c r="CB16" s="356" t="s">
        <v>182</v>
      </c>
      <c r="CC16" s="322">
        <v>86</v>
      </c>
      <c r="CD16" s="322">
        <v>85</v>
      </c>
      <c r="CE16" s="322">
        <v>171</v>
      </c>
      <c r="CF16" s="322">
        <v>100</v>
      </c>
      <c r="CG16" s="322">
        <v>117</v>
      </c>
      <c r="CH16" s="322">
        <v>217</v>
      </c>
      <c r="CI16" s="322">
        <v>87</v>
      </c>
      <c r="CJ16" s="322">
        <v>91</v>
      </c>
      <c r="CK16" s="322">
        <v>178</v>
      </c>
      <c r="CL16" s="322"/>
      <c r="CM16" s="322"/>
      <c r="CN16" s="322"/>
      <c r="DC16" s="468" t="s">
        <v>325</v>
      </c>
      <c r="DD16" s="462">
        <v>2531</v>
      </c>
      <c r="DE16" s="462"/>
      <c r="DF16" s="462">
        <v>2918</v>
      </c>
      <c r="DG16" s="462"/>
      <c r="DH16" s="462">
        <v>2535</v>
      </c>
      <c r="DI16" s="462"/>
      <c r="DL16" s="468" t="s">
        <v>325</v>
      </c>
      <c r="DM16" s="462">
        <v>2531</v>
      </c>
      <c r="DN16" s="462"/>
      <c r="DO16" s="462">
        <v>2918</v>
      </c>
      <c r="DP16" s="462"/>
      <c r="DQ16" s="462">
        <v>2535</v>
      </c>
      <c r="DR16" s="462"/>
    </row>
    <row r="17" spans="1:122" ht="24" x14ac:dyDescent="0.55000000000000004">
      <c r="A17" s="362" t="s">
        <v>126</v>
      </c>
      <c r="B17" s="361">
        <v>2</v>
      </c>
      <c r="C17" s="361">
        <v>6</v>
      </c>
      <c r="D17" s="361">
        <v>8</v>
      </c>
      <c r="E17" s="361">
        <v>87</v>
      </c>
      <c r="F17" s="361">
        <v>68</v>
      </c>
      <c r="G17" s="361">
        <v>155</v>
      </c>
      <c r="H17" s="361">
        <v>72</v>
      </c>
      <c r="I17" s="361">
        <v>87</v>
      </c>
      <c r="J17" s="361">
        <v>159</v>
      </c>
      <c r="K17" s="361">
        <v>67</v>
      </c>
      <c r="L17" s="361">
        <v>84</v>
      </c>
      <c r="M17" s="361">
        <v>151</v>
      </c>
      <c r="N17" s="361">
        <v>228</v>
      </c>
      <c r="O17" s="361">
        <v>245</v>
      </c>
      <c r="P17" s="361">
        <v>473</v>
      </c>
      <c r="S17" s="362" t="s">
        <v>126</v>
      </c>
      <c r="T17" s="349">
        <v>88</v>
      </c>
      <c r="U17" s="349">
        <v>85</v>
      </c>
      <c r="V17" s="349">
        <v>173</v>
      </c>
      <c r="W17" s="349">
        <v>89</v>
      </c>
      <c r="X17" s="349">
        <v>83</v>
      </c>
      <c r="Y17" s="349">
        <v>172</v>
      </c>
      <c r="Z17" s="349">
        <v>96</v>
      </c>
      <c r="AA17" s="349">
        <v>93</v>
      </c>
      <c r="AB17" s="349">
        <v>189</v>
      </c>
      <c r="AC17" s="349">
        <v>88</v>
      </c>
      <c r="AD17" s="349">
        <v>92</v>
      </c>
      <c r="AE17" s="349">
        <v>180</v>
      </c>
      <c r="AF17" s="349">
        <v>75</v>
      </c>
      <c r="AG17" s="349">
        <v>74</v>
      </c>
      <c r="AH17" s="349">
        <v>149</v>
      </c>
      <c r="AI17" s="349">
        <v>68</v>
      </c>
      <c r="AJ17" s="349">
        <v>72</v>
      </c>
      <c r="AK17" s="349">
        <v>140</v>
      </c>
      <c r="AL17" s="349">
        <v>504</v>
      </c>
      <c r="AM17" s="349">
        <v>499</v>
      </c>
      <c r="AN17" s="349">
        <v>1003</v>
      </c>
      <c r="AP17" s="194"/>
      <c r="AQ17" s="194"/>
      <c r="AR17" s="362" t="s">
        <v>103</v>
      </c>
      <c r="AS17" s="349">
        <v>133</v>
      </c>
      <c r="AT17" s="349"/>
      <c r="AU17" s="349">
        <v>133</v>
      </c>
      <c r="AV17" s="349">
        <v>210</v>
      </c>
      <c r="AW17" s="349"/>
      <c r="AX17" s="349">
        <v>210</v>
      </c>
      <c r="AY17" s="349">
        <v>135</v>
      </c>
      <c r="AZ17" s="349"/>
      <c r="BA17" s="349">
        <v>135</v>
      </c>
      <c r="BB17" s="349">
        <v>478</v>
      </c>
      <c r="BC17" s="349">
        <v>0</v>
      </c>
      <c r="BD17" s="349">
        <v>478</v>
      </c>
      <c r="BG17" s="364" t="s">
        <v>9</v>
      </c>
      <c r="BH17" s="354">
        <v>2687</v>
      </c>
      <c r="BI17" s="354">
        <v>3758</v>
      </c>
      <c r="BJ17" s="339">
        <v>6445</v>
      </c>
      <c r="BK17" s="354">
        <v>2501</v>
      </c>
      <c r="BL17" s="354">
        <v>3593</v>
      </c>
      <c r="BM17" s="339">
        <v>6094</v>
      </c>
      <c r="BN17" s="354">
        <v>2242</v>
      </c>
      <c r="BO17" s="354">
        <v>3272</v>
      </c>
      <c r="BP17" s="339">
        <v>5514</v>
      </c>
      <c r="BQ17" s="339">
        <v>7430</v>
      </c>
      <c r="BR17" s="339">
        <v>10623</v>
      </c>
      <c r="BS17" s="339">
        <v>18053</v>
      </c>
      <c r="CB17" s="356" t="s">
        <v>183</v>
      </c>
      <c r="CC17" s="322">
        <v>0</v>
      </c>
      <c r="CD17" s="322">
        <v>0</v>
      </c>
      <c r="CE17" s="322">
        <v>0</v>
      </c>
      <c r="CF17" s="322">
        <v>0</v>
      </c>
      <c r="CG17" s="322">
        <v>0</v>
      </c>
      <c r="CH17" s="322">
        <v>0</v>
      </c>
      <c r="CI17" s="322">
        <v>0</v>
      </c>
      <c r="CJ17" s="322">
        <v>0</v>
      </c>
      <c r="CK17" s="322">
        <v>0</v>
      </c>
      <c r="CL17" s="322"/>
      <c r="CM17" s="322"/>
      <c r="CN17" s="322"/>
      <c r="DC17" s="356" t="s">
        <v>319</v>
      </c>
      <c r="DD17" s="471"/>
      <c r="DE17" s="471">
        <v>20</v>
      </c>
      <c r="DF17" s="471"/>
      <c r="DG17" s="471">
        <v>27</v>
      </c>
      <c r="DH17" s="467"/>
      <c r="DI17" s="462">
        <v>30</v>
      </c>
      <c r="DL17" s="356" t="s">
        <v>319</v>
      </c>
      <c r="DM17" s="471"/>
      <c r="DN17" s="471">
        <v>20</v>
      </c>
      <c r="DO17" s="471"/>
      <c r="DP17" s="471">
        <v>27</v>
      </c>
      <c r="DQ17" s="467"/>
      <c r="DR17" s="462">
        <v>30</v>
      </c>
    </row>
    <row r="18" spans="1:122" ht="24" x14ac:dyDescent="0.55000000000000004">
      <c r="A18" s="364" t="s">
        <v>9</v>
      </c>
      <c r="B18" s="363">
        <v>2</v>
      </c>
      <c r="C18" s="363">
        <v>6</v>
      </c>
      <c r="D18" s="363">
        <v>8</v>
      </c>
      <c r="E18" s="363">
        <v>946</v>
      </c>
      <c r="F18" s="363">
        <v>931</v>
      </c>
      <c r="G18" s="363">
        <v>1877</v>
      </c>
      <c r="H18" s="363">
        <v>4047</v>
      </c>
      <c r="I18" s="363">
        <v>3828</v>
      </c>
      <c r="J18" s="363">
        <v>7875</v>
      </c>
      <c r="K18" s="363">
        <v>4332</v>
      </c>
      <c r="L18" s="363">
        <v>3972</v>
      </c>
      <c r="M18" s="363">
        <v>8304</v>
      </c>
      <c r="N18" s="363">
        <v>9327</v>
      </c>
      <c r="O18" s="363">
        <v>8737</v>
      </c>
      <c r="P18" s="363">
        <v>18064</v>
      </c>
      <c r="S18" s="364" t="s">
        <v>9</v>
      </c>
      <c r="T18" s="354">
        <v>4374</v>
      </c>
      <c r="U18" s="354">
        <v>4218</v>
      </c>
      <c r="V18" s="339">
        <v>8592</v>
      </c>
      <c r="W18" s="354">
        <v>4585</v>
      </c>
      <c r="X18" s="354">
        <v>4329</v>
      </c>
      <c r="Y18" s="339">
        <v>8914</v>
      </c>
      <c r="Z18" s="354">
        <v>4989</v>
      </c>
      <c r="AA18" s="354">
        <v>4751</v>
      </c>
      <c r="AB18" s="339">
        <v>9740</v>
      </c>
      <c r="AC18" s="354">
        <v>4935</v>
      </c>
      <c r="AD18" s="354">
        <v>4709</v>
      </c>
      <c r="AE18" s="339">
        <v>9644</v>
      </c>
      <c r="AF18" s="354">
        <v>4726</v>
      </c>
      <c r="AG18" s="354">
        <v>4473</v>
      </c>
      <c r="AH18" s="339">
        <v>9199</v>
      </c>
      <c r="AI18" s="354">
        <v>4747</v>
      </c>
      <c r="AJ18" s="354">
        <v>4525</v>
      </c>
      <c r="AK18" s="339">
        <v>9272</v>
      </c>
      <c r="AL18" s="339">
        <v>28356</v>
      </c>
      <c r="AM18" s="339">
        <v>27005</v>
      </c>
      <c r="AN18" s="339">
        <v>55361</v>
      </c>
      <c r="AP18" s="194"/>
      <c r="AQ18" s="194"/>
      <c r="AR18" s="362" t="s">
        <v>126</v>
      </c>
      <c r="AS18" s="349">
        <v>108</v>
      </c>
      <c r="AT18" s="349">
        <v>227</v>
      </c>
      <c r="AU18" s="349">
        <v>335</v>
      </c>
      <c r="AV18" s="349">
        <v>170</v>
      </c>
      <c r="AW18" s="349">
        <v>210</v>
      </c>
      <c r="AX18" s="349">
        <v>380</v>
      </c>
      <c r="AY18" s="349">
        <v>166</v>
      </c>
      <c r="AZ18" s="349">
        <v>200</v>
      </c>
      <c r="BA18" s="349">
        <v>366</v>
      </c>
      <c r="BB18" s="349">
        <v>444</v>
      </c>
      <c r="BC18" s="349">
        <v>637</v>
      </c>
      <c r="BD18" s="349">
        <v>1081</v>
      </c>
      <c r="BG18" s="367"/>
      <c r="BH18" s="241"/>
      <c r="BI18" s="241"/>
      <c r="BJ18" s="241"/>
      <c r="BK18" s="241"/>
      <c r="BL18" s="241"/>
      <c r="BM18" s="241"/>
      <c r="BN18" s="241"/>
      <c r="BO18" s="241"/>
      <c r="BP18" s="241"/>
      <c r="BQ18" s="369"/>
      <c r="BR18" s="369"/>
      <c r="BS18" s="369"/>
      <c r="CB18" s="356" t="s">
        <v>279</v>
      </c>
      <c r="CC18" s="318">
        <v>0</v>
      </c>
      <c r="CD18" s="318">
        <v>0</v>
      </c>
      <c r="CE18" s="318">
        <v>0</v>
      </c>
      <c r="CF18" s="318">
        <v>0</v>
      </c>
      <c r="CG18" s="318">
        <v>0</v>
      </c>
      <c r="CH18" s="318">
        <v>0</v>
      </c>
      <c r="CI18" s="318">
        <v>0</v>
      </c>
      <c r="CJ18" s="318">
        <v>0</v>
      </c>
      <c r="CK18" s="318">
        <v>0</v>
      </c>
      <c r="CL18" s="318"/>
      <c r="CM18" s="318"/>
      <c r="CN18" s="318"/>
      <c r="CZ18" s="362"/>
      <c r="DC18" s="356" t="s">
        <v>320</v>
      </c>
      <c r="DD18" s="471">
        <v>36</v>
      </c>
      <c r="DE18" s="471">
        <v>4713</v>
      </c>
      <c r="DF18" s="471">
        <v>13</v>
      </c>
      <c r="DG18" s="471">
        <v>5137</v>
      </c>
      <c r="DH18" s="467">
        <v>22</v>
      </c>
      <c r="DI18" s="462">
        <v>5121</v>
      </c>
      <c r="DL18" s="356" t="s">
        <v>320</v>
      </c>
      <c r="DM18" s="471">
        <v>36</v>
      </c>
      <c r="DN18" s="471">
        <v>4713</v>
      </c>
      <c r="DO18" s="471">
        <v>13</v>
      </c>
      <c r="DP18" s="471">
        <v>5137</v>
      </c>
      <c r="DQ18" s="467">
        <v>22</v>
      </c>
      <c r="DR18" s="462">
        <v>5121</v>
      </c>
    </row>
    <row r="19" spans="1:122" ht="24" x14ac:dyDescent="0.55000000000000004">
      <c r="B19" s="241"/>
      <c r="C19" s="241"/>
      <c r="D19" s="241"/>
      <c r="E19" s="241"/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AP19" s="194"/>
      <c r="AQ19" s="194"/>
      <c r="AR19" s="364" t="s">
        <v>9</v>
      </c>
      <c r="AS19" s="354">
        <v>4993</v>
      </c>
      <c r="AT19" s="354">
        <v>4662</v>
      </c>
      <c r="AU19" s="339">
        <v>9655</v>
      </c>
      <c r="AV19" s="354">
        <v>4954</v>
      </c>
      <c r="AW19" s="354">
        <v>4702</v>
      </c>
      <c r="AX19" s="339">
        <v>9656</v>
      </c>
      <c r="AY19" s="354">
        <v>4769</v>
      </c>
      <c r="AZ19" s="354">
        <v>4705</v>
      </c>
      <c r="BA19" s="339">
        <v>9474</v>
      </c>
      <c r="BB19" s="339">
        <v>14716</v>
      </c>
      <c r="BC19" s="339">
        <v>14069</v>
      </c>
      <c r="BD19" s="339">
        <v>28785</v>
      </c>
      <c r="CB19" s="356" t="s">
        <v>280</v>
      </c>
      <c r="CC19" s="318">
        <v>0</v>
      </c>
      <c r="CD19" s="318">
        <v>0</v>
      </c>
      <c r="CE19" s="318">
        <v>0</v>
      </c>
      <c r="CF19" s="318">
        <v>0</v>
      </c>
      <c r="CG19" s="318">
        <v>0</v>
      </c>
      <c r="CH19" s="318">
        <v>0</v>
      </c>
      <c r="CI19" s="318">
        <v>0</v>
      </c>
      <c r="CJ19" s="318">
        <v>0</v>
      </c>
      <c r="CK19" s="318">
        <v>0</v>
      </c>
      <c r="CL19" s="318"/>
      <c r="CM19" s="318"/>
      <c r="CN19" s="318"/>
      <c r="CZ19" s="362"/>
      <c r="DC19" s="356" t="s">
        <v>326</v>
      </c>
      <c r="DD19" s="471"/>
      <c r="DE19" s="471">
        <v>150</v>
      </c>
      <c r="DF19" s="471"/>
      <c r="DG19" s="471">
        <v>131</v>
      </c>
      <c r="DH19" s="467">
        <v>0</v>
      </c>
      <c r="DI19" s="462">
        <v>135</v>
      </c>
      <c r="DL19" s="356" t="s">
        <v>326</v>
      </c>
      <c r="DM19" s="471"/>
      <c r="DN19" s="471">
        <v>150</v>
      </c>
      <c r="DO19" s="471"/>
      <c r="DP19" s="471">
        <v>131</v>
      </c>
      <c r="DQ19" s="467">
        <v>0</v>
      </c>
      <c r="DR19" s="462">
        <v>135</v>
      </c>
    </row>
    <row r="20" spans="1:122" ht="24" x14ac:dyDescent="0.55000000000000004">
      <c r="AP20" s="194"/>
      <c r="AQ20" s="194"/>
      <c r="AR20" s="367"/>
      <c r="AS20" s="368"/>
      <c r="AT20" s="368"/>
      <c r="AU20" s="368"/>
      <c r="AV20" s="368"/>
      <c r="AW20" s="368"/>
      <c r="AX20" s="368"/>
      <c r="AY20" s="368"/>
      <c r="AZ20" s="368"/>
      <c r="BA20" s="368"/>
      <c r="BB20" s="368"/>
      <c r="BC20" s="368"/>
      <c r="BD20" s="368"/>
      <c r="CB20" s="362" t="s">
        <v>103</v>
      </c>
      <c r="CC20" s="349"/>
      <c r="CD20" s="349"/>
      <c r="CE20" s="349"/>
      <c r="CF20" s="349"/>
      <c r="CG20" s="349"/>
      <c r="CH20" s="349"/>
      <c r="CI20" s="349"/>
      <c r="CJ20" s="349"/>
      <c r="CK20" s="349"/>
      <c r="CL20" s="349"/>
      <c r="CM20" s="349"/>
      <c r="CN20" s="349"/>
      <c r="CZ20" s="364"/>
      <c r="DC20" s="356" t="s">
        <v>328</v>
      </c>
      <c r="DD20" s="471">
        <v>13</v>
      </c>
      <c r="DE20" s="471">
        <v>37</v>
      </c>
      <c r="DF20" s="471">
        <v>268</v>
      </c>
      <c r="DG20" s="471">
        <v>666</v>
      </c>
      <c r="DH20" s="25">
        <v>171</v>
      </c>
      <c r="DI20" s="462">
        <v>629</v>
      </c>
      <c r="DK20" s="469"/>
      <c r="DL20" s="356" t="s">
        <v>328</v>
      </c>
      <c r="DM20" s="471">
        <v>13</v>
      </c>
      <c r="DN20" s="471">
        <v>37</v>
      </c>
      <c r="DO20" s="471">
        <v>268</v>
      </c>
      <c r="DP20" s="471">
        <v>666</v>
      </c>
      <c r="DQ20" s="25">
        <v>171</v>
      </c>
      <c r="DR20" s="462">
        <v>629</v>
      </c>
    </row>
    <row r="21" spans="1:122" ht="24" x14ac:dyDescent="0.55000000000000004">
      <c r="AP21" s="194"/>
      <c r="AQ21" s="194"/>
      <c r="CB21" s="362" t="s">
        <v>126</v>
      </c>
      <c r="CC21" s="349">
        <v>0</v>
      </c>
      <c r="CD21" s="349">
        <v>0</v>
      </c>
      <c r="CE21" s="349">
        <v>0</v>
      </c>
      <c r="CF21" s="349">
        <v>0</v>
      </c>
      <c r="CG21" s="349">
        <v>0</v>
      </c>
      <c r="CH21" s="349">
        <v>0</v>
      </c>
      <c r="CI21" s="349">
        <v>0</v>
      </c>
      <c r="CJ21" s="349">
        <v>0</v>
      </c>
      <c r="CK21" s="349">
        <v>0</v>
      </c>
      <c r="CL21" s="349"/>
      <c r="CM21" s="349"/>
      <c r="CN21" s="349"/>
      <c r="DA21" s="457"/>
      <c r="DC21" s="356" t="s">
        <v>321</v>
      </c>
      <c r="DD21" s="471"/>
      <c r="DE21" s="471">
        <v>93</v>
      </c>
      <c r="DF21" s="471"/>
      <c r="DG21" s="471">
        <v>119</v>
      </c>
      <c r="DH21" s="462"/>
      <c r="DI21" s="462">
        <v>135</v>
      </c>
      <c r="DL21" s="356" t="s">
        <v>321</v>
      </c>
      <c r="DM21" s="471"/>
      <c r="DN21" s="471">
        <v>93</v>
      </c>
      <c r="DO21" s="471"/>
      <c r="DP21" s="471">
        <v>119</v>
      </c>
      <c r="DQ21" s="462"/>
      <c r="DR21" s="462">
        <v>135</v>
      </c>
    </row>
    <row r="22" spans="1:122" ht="24" x14ac:dyDescent="0.55000000000000004">
      <c r="CB22" s="364" t="s">
        <v>9</v>
      </c>
      <c r="CC22" s="354">
        <v>91</v>
      </c>
      <c r="CD22" s="354">
        <v>102</v>
      </c>
      <c r="CE22" s="354">
        <v>193</v>
      </c>
      <c r="CF22" s="354">
        <v>113</v>
      </c>
      <c r="CG22" s="354">
        <v>139</v>
      </c>
      <c r="CH22" s="354">
        <v>252</v>
      </c>
      <c r="CI22" s="354">
        <v>99</v>
      </c>
      <c r="CJ22" s="354">
        <v>118</v>
      </c>
      <c r="CK22" s="354">
        <v>217</v>
      </c>
      <c r="CL22" s="354"/>
      <c r="CM22" s="354"/>
      <c r="CN22" s="354"/>
      <c r="DC22" s="356" t="s">
        <v>329</v>
      </c>
      <c r="DD22" s="471"/>
      <c r="DE22" s="471">
        <v>384</v>
      </c>
      <c r="DF22" s="471"/>
      <c r="DG22" s="471">
        <v>384</v>
      </c>
      <c r="DH22" s="462">
        <v>0</v>
      </c>
      <c r="DI22" s="462">
        <v>395</v>
      </c>
      <c r="DL22" s="356" t="s">
        <v>329</v>
      </c>
      <c r="DM22" s="471"/>
      <c r="DN22" s="471">
        <v>384</v>
      </c>
      <c r="DO22" s="471"/>
      <c r="DP22" s="471">
        <v>384</v>
      </c>
      <c r="DQ22" s="462">
        <v>0</v>
      </c>
      <c r="DR22" s="462">
        <v>395</v>
      </c>
    </row>
    <row r="23" spans="1:122" ht="24" x14ac:dyDescent="0.55000000000000004">
      <c r="DC23" s="465" t="s">
        <v>9</v>
      </c>
      <c r="DD23" s="462">
        <f t="shared" ref="DD23:DI23" si="1">SUM(DD16:DD22)</f>
        <v>2580</v>
      </c>
      <c r="DE23" s="462">
        <f t="shared" si="1"/>
        <v>5397</v>
      </c>
      <c r="DF23" s="462">
        <f t="shared" si="1"/>
        <v>3199</v>
      </c>
      <c r="DG23" s="462">
        <f t="shared" si="1"/>
        <v>6464</v>
      </c>
      <c r="DH23" s="462">
        <f t="shared" si="1"/>
        <v>2728</v>
      </c>
      <c r="DI23" s="462">
        <f t="shared" si="1"/>
        <v>6445</v>
      </c>
      <c r="DL23" s="465" t="s">
        <v>9</v>
      </c>
      <c r="DM23" s="462">
        <v>2580</v>
      </c>
      <c r="DN23" s="462">
        <v>5397</v>
      </c>
      <c r="DO23" s="462">
        <v>3199</v>
      </c>
      <c r="DP23" s="462">
        <v>6464</v>
      </c>
      <c r="DQ23" s="462">
        <v>2728</v>
      </c>
      <c r="DR23" s="462">
        <v>6445</v>
      </c>
    </row>
    <row r="24" spans="1:122" ht="24" x14ac:dyDescent="0.55000000000000004">
      <c r="DC24" s="465" t="s">
        <v>114</v>
      </c>
      <c r="DD24" s="470">
        <f>DD23*100/DD25</f>
        <v>32.342986084994358</v>
      </c>
      <c r="DE24" s="470">
        <f>DE23*100/DD25</f>
        <v>67.657013915005635</v>
      </c>
      <c r="DF24" s="470">
        <f>DF23*100/DF25</f>
        <v>33.105660767877474</v>
      </c>
      <c r="DG24" s="470">
        <f>DG23*100/DF25</f>
        <v>66.894339232122533</v>
      </c>
      <c r="DH24" s="470">
        <f>DH23*100/DH25</f>
        <v>29.73945274174207</v>
      </c>
      <c r="DI24" s="470">
        <f>DI23*100/DH25</f>
        <v>70.26054725825793</v>
      </c>
      <c r="DL24" s="465" t="s">
        <v>114</v>
      </c>
      <c r="DM24" s="470">
        <v>32.342986084994358</v>
      </c>
      <c r="DN24" s="470">
        <v>67.657013915005635</v>
      </c>
      <c r="DO24" s="470">
        <v>33.105660767877474</v>
      </c>
      <c r="DP24" s="470">
        <v>66.894339232122533</v>
      </c>
      <c r="DQ24" s="470">
        <v>29.73945274174207</v>
      </c>
      <c r="DR24" s="470">
        <v>70.26054725825793</v>
      </c>
    </row>
    <row r="25" spans="1:122" x14ac:dyDescent="0.45">
      <c r="DD25" s="469">
        <f>DD23+DE23</f>
        <v>7977</v>
      </c>
      <c r="DF25" s="469">
        <f>DF23+DG23</f>
        <v>9663</v>
      </c>
      <c r="DH25" s="469">
        <f>DH23+DI23</f>
        <v>9173</v>
      </c>
      <c r="DM25" s="469">
        <f>DM23+DN23</f>
        <v>7977</v>
      </c>
      <c r="DO25" s="469">
        <f>DO23+DP23</f>
        <v>9663</v>
      </c>
      <c r="DQ25" s="469">
        <f>DQ23+DR23</f>
        <v>9173</v>
      </c>
    </row>
    <row r="26" spans="1:122" x14ac:dyDescent="0.45">
      <c r="DH26" s="456"/>
    </row>
    <row r="27" spans="1:122" ht="24" x14ac:dyDescent="0.55000000000000004">
      <c r="DC27" s="465" t="s">
        <v>9</v>
      </c>
      <c r="DD27" s="462">
        <v>3061</v>
      </c>
      <c r="DE27" s="462">
        <v>6041</v>
      </c>
      <c r="DF27" s="462">
        <v>3388</v>
      </c>
      <c r="DG27" s="462">
        <v>5815</v>
      </c>
      <c r="DH27" s="462">
        <v>3634</v>
      </c>
      <c r="DI27" s="462">
        <v>6163</v>
      </c>
    </row>
    <row r="28" spans="1:122" ht="24" x14ac:dyDescent="0.55000000000000004">
      <c r="DC28" s="465"/>
      <c r="DD28" s="470">
        <f>DD27*100/DD29</f>
        <v>33.62997143484948</v>
      </c>
      <c r="DE28" s="470">
        <f>DE27*100/DD29</f>
        <v>66.37002856515052</v>
      </c>
      <c r="DF28" s="470">
        <f>DF27*100/DF29</f>
        <v>36.814082364446378</v>
      </c>
      <c r="DG28" s="470" t="e">
        <f>DG27*100/DG29</f>
        <v>#DIV/0!</v>
      </c>
      <c r="DH28" s="470">
        <f>DH27*100/DH29</f>
        <v>37.092987649280388</v>
      </c>
      <c r="DI28" s="470" t="e">
        <f>DI27*100/DI29</f>
        <v>#DIV/0!</v>
      </c>
    </row>
    <row r="29" spans="1:122" x14ac:dyDescent="0.45">
      <c r="DD29" s="469">
        <f>DE27+DD27</f>
        <v>9102</v>
      </c>
      <c r="DE29" s="469"/>
      <c r="DF29" s="469">
        <f>DG27+DF27</f>
        <v>9203</v>
      </c>
      <c r="DG29" s="469"/>
      <c r="DH29" s="469">
        <f>DI27+DH27</f>
        <v>9797</v>
      </c>
      <c r="DI29" s="469"/>
    </row>
    <row r="30" spans="1:122" x14ac:dyDescent="0.45">
      <c r="DH30" s="456"/>
    </row>
    <row r="31" spans="1:122" x14ac:dyDescent="0.45">
      <c r="DH31" s="456"/>
    </row>
    <row r="32" spans="1:122" x14ac:dyDescent="0.45">
      <c r="DH32" s="456"/>
    </row>
    <row r="33" spans="1:112" x14ac:dyDescent="0.45">
      <c r="DH33" s="456"/>
    </row>
    <row r="37" spans="1:112" ht="24" x14ac:dyDescent="0.45">
      <c r="BV37" s="154" t="s">
        <v>203</v>
      </c>
    </row>
    <row r="38" spans="1:112" x14ac:dyDescent="0.45">
      <c r="BV38" s="156"/>
    </row>
    <row r="39" spans="1:112" ht="24" x14ac:dyDescent="0.45">
      <c r="BV39" s="641" t="s">
        <v>211</v>
      </c>
      <c r="BW39" s="642"/>
      <c r="BX39" s="642"/>
      <c r="BY39" s="642"/>
      <c r="BZ39" s="642"/>
      <c r="DC39" s="454" t="s">
        <v>207</v>
      </c>
      <c r="DD39" s="652" t="s">
        <v>208</v>
      </c>
      <c r="DE39" s="653"/>
      <c r="DF39" s="654"/>
      <c r="DG39" s="650" t="s">
        <v>209</v>
      </c>
      <c r="DH39" s="651"/>
    </row>
    <row r="40" spans="1:112" ht="34.5" x14ac:dyDescent="0.45">
      <c r="BV40" s="641"/>
      <c r="BW40" s="170"/>
      <c r="BX40" s="170"/>
      <c r="BY40" s="170"/>
      <c r="BZ40" s="170"/>
      <c r="DC40" s="167" t="s">
        <v>219</v>
      </c>
      <c r="DD40" s="168" t="s">
        <v>219</v>
      </c>
      <c r="DE40" s="168" t="s">
        <v>220</v>
      </c>
      <c r="DF40" s="168" t="s">
        <v>221</v>
      </c>
      <c r="DG40" s="169" t="s">
        <v>219</v>
      </c>
      <c r="DH40" s="169" t="s">
        <v>220</v>
      </c>
    </row>
    <row r="41" spans="1:112" ht="24" x14ac:dyDescent="0.45">
      <c r="BV41" s="641"/>
      <c r="BW41" s="170" t="s">
        <v>9</v>
      </c>
      <c r="BX41" s="170" t="s">
        <v>9</v>
      </c>
      <c r="BY41" s="170" t="s">
        <v>9</v>
      </c>
      <c r="BZ41" s="164" t="s">
        <v>9</v>
      </c>
      <c r="DC41" s="174">
        <f t="shared" ref="DC41:DH41" si="2">DC42+DC43+DC44</f>
        <v>26178</v>
      </c>
      <c r="DD41" s="174">
        <f t="shared" si="2"/>
        <v>23736</v>
      </c>
      <c r="DE41" s="174">
        <f t="shared" si="2"/>
        <v>23</v>
      </c>
      <c r="DF41" s="174">
        <f t="shared" si="2"/>
        <v>2.2030651340996168</v>
      </c>
      <c r="DG41" s="174">
        <f t="shared" si="2"/>
        <v>22934</v>
      </c>
      <c r="DH41" s="174">
        <f t="shared" si="2"/>
        <v>1643</v>
      </c>
    </row>
    <row r="42" spans="1:112" ht="24" x14ac:dyDescent="0.45">
      <c r="BV42" s="196" t="s">
        <v>230</v>
      </c>
      <c r="BW42" s="402" t="e">
        <f>#REF!+#REF!</f>
        <v>#REF!</v>
      </c>
      <c r="BX42" s="402" t="e">
        <f>#REF!+#REF!</f>
        <v>#REF!</v>
      </c>
      <c r="BY42" s="402" t="e">
        <f>#REF!+#REF!</f>
        <v>#REF!</v>
      </c>
      <c r="BZ42" s="403" t="e">
        <f>#REF!+#REF!</f>
        <v>#REF!</v>
      </c>
      <c r="DC42" s="184">
        <v>23079</v>
      </c>
      <c r="DD42" s="186">
        <v>22692</v>
      </c>
      <c r="DE42" s="185">
        <v>0</v>
      </c>
      <c r="DF42" s="187">
        <f>DE42*100/DD42</f>
        <v>0</v>
      </c>
      <c r="DG42" s="188">
        <v>14170</v>
      </c>
      <c r="DH42" s="185">
        <v>0</v>
      </c>
    </row>
    <row r="43" spans="1:112" ht="24" x14ac:dyDescent="0.45">
      <c r="A43" s="159" t="s">
        <v>240</v>
      </c>
      <c r="S43" s="159" t="s">
        <v>200</v>
      </c>
      <c r="BG43" s="154" t="s">
        <v>202</v>
      </c>
      <c r="BV43" s="196" t="s">
        <v>102</v>
      </c>
      <c r="BW43" s="404">
        <v>13</v>
      </c>
      <c r="BX43" s="404">
        <v>39</v>
      </c>
      <c r="BY43" s="405">
        <v>46</v>
      </c>
      <c r="BZ43" s="406">
        <f>BW43+BX43+BY43</f>
        <v>98</v>
      </c>
      <c r="DC43" s="184">
        <v>3099</v>
      </c>
      <c r="DD43" s="186">
        <v>1044</v>
      </c>
      <c r="DE43" s="185">
        <v>23</v>
      </c>
      <c r="DF43" s="187">
        <f>DE43*100/DD43</f>
        <v>2.2030651340996168</v>
      </c>
      <c r="DG43" s="188">
        <v>442</v>
      </c>
      <c r="DH43" s="185">
        <v>9</v>
      </c>
    </row>
    <row r="44" spans="1:112" ht="24" x14ac:dyDescent="0.45">
      <c r="A44" s="161"/>
      <c r="S44" s="165"/>
      <c r="BG44" s="641" t="s">
        <v>11</v>
      </c>
      <c r="BH44" s="641" t="s">
        <v>6</v>
      </c>
      <c r="BI44" s="641"/>
      <c r="BJ44" s="641"/>
      <c r="BK44" s="641"/>
      <c r="BL44" s="641"/>
      <c r="BM44" s="641"/>
      <c r="BN44" s="641"/>
      <c r="BO44" s="641"/>
      <c r="BP44" s="641"/>
      <c r="BQ44" s="641"/>
      <c r="BR44" s="641"/>
      <c r="BS44" s="641"/>
      <c r="BV44" s="196" t="s">
        <v>128</v>
      </c>
      <c r="BW44" s="402" t="e">
        <f>#REF!+#REF!</f>
        <v>#REF!</v>
      </c>
      <c r="BX44" s="402" t="e">
        <f>#REF!+#REF!</f>
        <v>#REF!</v>
      </c>
      <c r="BY44" s="402" t="e">
        <f>#REF!+#REF!</f>
        <v>#REF!</v>
      </c>
      <c r="BZ44" s="403" t="e">
        <f>BW44+BX44+BY44</f>
        <v>#REF!</v>
      </c>
      <c r="DC44" s="185"/>
      <c r="DD44" s="210"/>
      <c r="DE44" s="185"/>
      <c r="DF44" s="185"/>
      <c r="DG44" s="188">
        <v>8322</v>
      </c>
      <c r="DH44" s="185">
        <v>1634</v>
      </c>
    </row>
    <row r="45" spans="1:112" ht="24" x14ac:dyDescent="0.45">
      <c r="A45" s="641" t="s">
        <v>11</v>
      </c>
      <c r="B45" s="641" t="s">
        <v>210</v>
      </c>
      <c r="C45" s="641"/>
      <c r="D45" s="641"/>
      <c r="E45" s="641"/>
      <c r="F45" s="641"/>
      <c r="G45" s="641"/>
      <c r="H45" s="641"/>
      <c r="I45" s="641"/>
      <c r="J45" s="641"/>
      <c r="K45" s="641"/>
      <c r="L45" s="641"/>
      <c r="M45" s="641"/>
      <c r="N45" s="641"/>
      <c r="O45" s="641"/>
      <c r="P45" s="641"/>
      <c r="S45" s="645" t="s">
        <v>11</v>
      </c>
      <c r="T45" s="645" t="s">
        <v>1</v>
      </c>
      <c r="U45" s="645"/>
      <c r="V45" s="645"/>
      <c r="W45" s="645"/>
      <c r="X45" s="645"/>
      <c r="Y45" s="645"/>
      <c r="Z45" s="645"/>
      <c r="AA45" s="645"/>
      <c r="AB45" s="645"/>
      <c r="AC45" s="645"/>
      <c r="AD45" s="645"/>
      <c r="AE45" s="645"/>
      <c r="AF45" s="645"/>
      <c r="AG45" s="645"/>
      <c r="AH45" s="645"/>
      <c r="AI45" s="645"/>
      <c r="AJ45" s="645"/>
      <c r="AK45" s="645"/>
      <c r="AL45" s="645"/>
      <c r="AM45" s="645"/>
      <c r="AN45" s="645"/>
      <c r="AR45" s="154" t="s">
        <v>201</v>
      </c>
      <c r="BG45" s="641"/>
      <c r="BH45" s="641" t="s">
        <v>30</v>
      </c>
      <c r="BI45" s="641"/>
      <c r="BJ45" s="641"/>
      <c r="BK45" s="641" t="s">
        <v>31</v>
      </c>
      <c r="BL45" s="641"/>
      <c r="BM45" s="641"/>
      <c r="BN45" s="641" t="s">
        <v>32</v>
      </c>
      <c r="BO45" s="641"/>
      <c r="BP45" s="641"/>
      <c r="BQ45" s="643" t="s">
        <v>33</v>
      </c>
      <c r="BR45" s="643"/>
      <c r="BS45" s="643"/>
      <c r="BW45" s="29" t="e">
        <f>SUM(BW42:BW44)</f>
        <v>#REF!</v>
      </c>
      <c r="BX45" s="29" t="e">
        <f>SUM(BX42:BX44)</f>
        <v>#REF!</v>
      </c>
      <c r="BY45" s="29" t="e">
        <f>SUM(BY42:BY44)</f>
        <v>#REF!</v>
      </c>
      <c r="BZ45" s="29" t="e">
        <f>SUM(BZ42:BZ44)</f>
        <v>#REF!</v>
      </c>
      <c r="DC45" s="216">
        <f>DC46+DC47+DC48+DC49+DC50</f>
        <v>1626</v>
      </c>
      <c r="DD45" s="216">
        <v>5090</v>
      </c>
      <c r="DE45" s="216">
        <f>DE46+DE47+DE48+DE49+DE50</f>
        <v>49</v>
      </c>
      <c r="DF45" s="216">
        <f>DF46+DF47+DF48+DF49+DF50</f>
        <v>1.7629026375442631</v>
      </c>
      <c r="DG45" s="216">
        <f>DG46+DG47+DG48+DG49+DG50</f>
        <v>3786</v>
      </c>
      <c r="DH45" s="216">
        <f>DH46+DH47+DH48+DH49+DH50</f>
        <v>66</v>
      </c>
    </row>
    <row r="46" spans="1:112" ht="24" x14ac:dyDescent="0.45">
      <c r="A46" s="641"/>
      <c r="B46" s="641" t="s">
        <v>166</v>
      </c>
      <c r="C46" s="641"/>
      <c r="D46" s="641"/>
      <c r="E46" s="641" t="s">
        <v>222</v>
      </c>
      <c r="F46" s="641"/>
      <c r="G46" s="641"/>
      <c r="H46" s="641" t="s">
        <v>223</v>
      </c>
      <c r="I46" s="641"/>
      <c r="J46" s="641"/>
      <c r="K46" s="641" t="s">
        <v>224</v>
      </c>
      <c r="L46" s="641"/>
      <c r="M46" s="641"/>
      <c r="N46" s="641" t="s">
        <v>180</v>
      </c>
      <c r="O46" s="641"/>
      <c r="P46" s="641"/>
      <c r="S46" s="645"/>
      <c r="T46" s="645" t="s">
        <v>19</v>
      </c>
      <c r="U46" s="645"/>
      <c r="V46" s="645"/>
      <c r="W46" s="645" t="s">
        <v>20</v>
      </c>
      <c r="X46" s="645"/>
      <c r="Y46" s="645"/>
      <c r="Z46" s="645" t="s">
        <v>21</v>
      </c>
      <c r="AA46" s="645"/>
      <c r="AB46" s="645"/>
      <c r="AC46" s="645" t="s">
        <v>22</v>
      </c>
      <c r="AD46" s="645"/>
      <c r="AE46" s="645"/>
      <c r="AF46" s="645" t="s">
        <v>23</v>
      </c>
      <c r="AG46" s="645"/>
      <c r="AH46" s="645"/>
      <c r="AI46" s="663" t="s">
        <v>24</v>
      </c>
      <c r="AJ46" s="663"/>
      <c r="AK46" s="663"/>
      <c r="AL46" s="663"/>
      <c r="AM46" s="663" t="s">
        <v>25</v>
      </c>
      <c r="AN46" s="663"/>
      <c r="AR46" s="641" t="s">
        <v>11</v>
      </c>
      <c r="AS46" s="641" t="s">
        <v>5</v>
      </c>
      <c r="AT46" s="641"/>
      <c r="AU46" s="641"/>
      <c r="AV46" s="641"/>
      <c r="AW46" s="641"/>
      <c r="AX46" s="641"/>
      <c r="AY46" s="641"/>
      <c r="AZ46" s="641"/>
      <c r="BA46" s="641"/>
      <c r="BB46" s="641"/>
      <c r="BC46" s="641"/>
      <c r="BD46" s="641"/>
      <c r="BG46" s="641"/>
      <c r="BH46" s="170" t="s">
        <v>7</v>
      </c>
      <c r="BI46" s="170" t="s">
        <v>8</v>
      </c>
      <c r="BJ46" s="170" t="s">
        <v>9</v>
      </c>
      <c r="BK46" s="170" t="s">
        <v>7</v>
      </c>
      <c r="BL46" s="170" t="s">
        <v>8</v>
      </c>
      <c r="BM46" s="170" t="s">
        <v>9</v>
      </c>
      <c r="BN46" s="170" t="s">
        <v>7</v>
      </c>
      <c r="BO46" s="170" t="s">
        <v>8</v>
      </c>
      <c r="BP46" s="170" t="s">
        <v>9</v>
      </c>
      <c r="BQ46" s="164" t="s">
        <v>7</v>
      </c>
      <c r="BR46" s="164" t="s">
        <v>8</v>
      </c>
      <c r="BS46" s="164" t="s">
        <v>9</v>
      </c>
      <c r="CR46" s="154" t="s">
        <v>204</v>
      </c>
      <c r="DC46" s="205">
        <v>443</v>
      </c>
      <c r="DD46" s="220">
        <v>1107</v>
      </c>
      <c r="DE46" s="185">
        <v>6</v>
      </c>
      <c r="DF46" s="187">
        <f>DE46*100/DD46</f>
        <v>0.54200542005420049</v>
      </c>
      <c r="DG46" s="188">
        <v>1191</v>
      </c>
      <c r="DH46" s="221">
        <v>8</v>
      </c>
    </row>
    <row r="47" spans="1:112" ht="21" customHeight="1" x14ac:dyDescent="0.45">
      <c r="A47" s="641"/>
      <c r="B47" s="170" t="s">
        <v>7</v>
      </c>
      <c r="C47" s="170" t="s">
        <v>8</v>
      </c>
      <c r="D47" s="170" t="s">
        <v>9</v>
      </c>
      <c r="E47" s="170" t="s">
        <v>7</v>
      </c>
      <c r="F47" s="170" t="s">
        <v>8</v>
      </c>
      <c r="G47" s="170" t="s">
        <v>9</v>
      </c>
      <c r="H47" s="170" t="s">
        <v>7</v>
      </c>
      <c r="I47" s="170" t="s">
        <v>8</v>
      </c>
      <c r="J47" s="170" t="s">
        <v>9</v>
      </c>
      <c r="K47" s="170" t="s">
        <v>7</v>
      </c>
      <c r="L47" s="170" t="s">
        <v>8</v>
      </c>
      <c r="M47" s="170" t="s">
        <v>9</v>
      </c>
      <c r="N47" s="170" t="s">
        <v>7</v>
      </c>
      <c r="O47" s="170" t="s">
        <v>8</v>
      </c>
      <c r="P47" s="170" t="s">
        <v>9</v>
      </c>
      <c r="S47" s="645"/>
      <c r="T47" s="175" t="s">
        <v>7</v>
      </c>
      <c r="U47" s="175" t="s">
        <v>8</v>
      </c>
      <c r="V47" s="175" t="s">
        <v>9</v>
      </c>
      <c r="W47" s="175" t="s">
        <v>7</v>
      </c>
      <c r="X47" s="175" t="s">
        <v>8</v>
      </c>
      <c r="Y47" s="175" t="s">
        <v>9</v>
      </c>
      <c r="Z47" s="175" t="s">
        <v>7</v>
      </c>
      <c r="AA47" s="175" t="s">
        <v>8</v>
      </c>
      <c r="AB47" s="175" t="s">
        <v>9</v>
      </c>
      <c r="AC47" s="175" t="s">
        <v>7</v>
      </c>
      <c r="AD47" s="175" t="s">
        <v>8</v>
      </c>
      <c r="AE47" s="175" t="s">
        <v>9</v>
      </c>
      <c r="AF47" s="175" t="s">
        <v>7</v>
      </c>
      <c r="AG47" s="175" t="s">
        <v>8</v>
      </c>
      <c r="AH47" s="175" t="s">
        <v>9</v>
      </c>
      <c r="AI47" s="180" t="s">
        <v>7</v>
      </c>
      <c r="AJ47" s="180" t="s">
        <v>8</v>
      </c>
      <c r="AK47" s="180" t="s">
        <v>9</v>
      </c>
      <c r="AL47" s="180" t="s">
        <v>7</v>
      </c>
      <c r="AM47" s="180" t="s">
        <v>8</v>
      </c>
      <c r="AN47" s="180" t="s">
        <v>9</v>
      </c>
      <c r="AR47" s="641"/>
      <c r="AS47" s="641" t="s">
        <v>26</v>
      </c>
      <c r="AT47" s="641"/>
      <c r="AU47" s="641"/>
      <c r="AV47" s="641" t="s">
        <v>27</v>
      </c>
      <c r="AW47" s="641"/>
      <c r="AX47" s="641"/>
      <c r="AY47" s="641" t="s">
        <v>28</v>
      </c>
      <c r="AZ47" s="641"/>
      <c r="BA47" s="641"/>
      <c r="BB47" s="643" t="s">
        <v>29</v>
      </c>
      <c r="BC47" s="643"/>
      <c r="BD47" s="643"/>
      <c r="BG47" s="173" t="s">
        <v>227</v>
      </c>
      <c r="BH47" s="182">
        <f>BH48+BH49</f>
        <v>2124</v>
      </c>
      <c r="BI47" s="182">
        <f t="shared" ref="BI47:BS47" si="3">BI48+BI49</f>
        <v>3168</v>
      </c>
      <c r="BJ47" s="182">
        <f t="shared" si="3"/>
        <v>5292</v>
      </c>
      <c r="BK47" s="182">
        <f t="shared" si="3"/>
        <v>1863</v>
      </c>
      <c r="BL47" s="182">
        <f t="shared" si="3"/>
        <v>2831</v>
      </c>
      <c r="BM47" s="182">
        <f t="shared" si="3"/>
        <v>4694</v>
      </c>
      <c r="BN47" s="182">
        <f t="shared" si="3"/>
        <v>1747</v>
      </c>
      <c r="BO47" s="182">
        <f t="shared" si="3"/>
        <v>2781</v>
      </c>
      <c r="BP47" s="182">
        <f t="shared" si="3"/>
        <v>4528</v>
      </c>
      <c r="BQ47" s="182">
        <f t="shared" si="3"/>
        <v>5734</v>
      </c>
      <c r="BR47" s="182">
        <f t="shared" si="3"/>
        <v>8780</v>
      </c>
      <c r="BS47" s="182">
        <f t="shared" si="3"/>
        <v>14514</v>
      </c>
      <c r="CB47" s="154" t="s">
        <v>203</v>
      </c>
      <c r="CR47" s="160"/>
      <c r="DA47" s="655"/>
      <c r="DB47" s="656"/>
      <c r="DC47" s="184">
        <v>1183</v>
      </c>
      <c r="DD47" s="225">
        <v>3522</v>
      </c>
      <c r="DE47" s="185">
        <v>43</v>
      </c>
      <c r="DF47" s="187">
        <f>DE47*100/3522</f>
        <v>1.2208972174900625</v>
      </c>
      <c r="DG47" s="188">
        <v>2307</v>
      </c>
      <c r="DH47" s="221">
        <v>58</v>
      </c>
    </row>
    <row r="48" spans="1:112" ht="28.5" customHeight="1" x14ac:dyDescent="0.45">
      <c r="A48" s="190" t="s">
        <v>227</v>
      </c>
      <c r="B48" s="191">
        <f>SUM(B49:B50)</f>
        <v>0</v>
      </c>
      <c r="C48" s="191">
        <f t="shared" ref="C48:P48" si="4">SUM(C49:C50)</f>
        <v>0</v>
      </c>
      <c r="D48" s="191">
        <f t="shared" si="4"/>
        <v>0</v>
      </c>
      <c r="E48" s="191">
        <f t="shared" si="4"/>
        <v>726</v>
      </c>
      <c r="F48" s="191">
        <f t="shared" si="4"/>
        <v>671</v>
      </c>
      <c r="G48" s="191">
        <f t="shared" si="4"/>
        <v>1397</v>
      </c>
      <c r="H48" s="191">
        <f t="shared" si="4"/>
        <v>3802</v>
      </c>
      <c r="I48" s="191">
        <f t="shared" si="4"/>
        <v>3473</v>
      </c>
      <c r="J48" s="191">
        <f t="shared" si="4"/>
        <v>7275</v>
      </c>
      <c r="K48" s="191">
        <f t="shared" si="4"/>
        <v>3955</v>
      </c>
      <c r="L48" s="191">
        <f t="shared" si="4"/>
        <v>3722</v>
      </c>
      <c r="M48" s="191">
        <f t="shared" si="4"/>
        <v>7677</v>
      </c>
      <c r="N48" s="191">
        <f t="shared" si="4"/>
        <v>8483</v>
      </c>
      <c r="O48" s="191">
        <f t="shared" si="4"/>
        <v>7866</v>
      </c>
      <c r="P48" s="191">
        <f t="shared" si="4"/>
        <v>16349</v>
      </c>
      <c r="S48" s="192" t="s">
        <v>227</v>
      </c>
      <c r="T48" s="193">
        <f>SUM(T50+T49)</f>
        <v>4227</v>
      </c>
      <c r="U48" s="193">
        <f t="shared" ref="U48:AN48" si="5">SUM(U50+U49)</f>
        <v>4016</v>
      </c>
      <c r="V48" s="193">
        <f t="shared" si="5"/>
        <v>8243</v>
      </c>
      <c r="W48" s="193">
        <f t="shared" si="5"/>
        <v>4603</v>
      </c>
      <c r="X48" s="193">
        <f t="shared" si="5"/>
        <v>4390</v>
      </c>
      <c r="Y48" s="193">
        <f t="shared" si="5"/>
        <v>8993</v>
      </c>
      <c r="Z48" s="193">
        <f t="shared" si="5"/>
        <v>4576</v>
      </c>
      <c r="AA48" s="193">
        <f t="shared" si="5"/>
        <v>4394</v>
      </c>
      <c r="AB48" s="193">
        <f t="shared" si="5"/>
        <v>8970</v>
      </c>
      <c r="AC48" s="193">
        <f t="shared" si="5"/>
        <v>4365</v>
      </c>
      <c r="AD48" s="193">
        <f t="shared" si="5"/>
        <v>4151</v>
      </c>
      <c r="AE48" s="193">
        <f t="shared" si="5"/>
        <v>8516</v>
      </c>
      <c r="AF48" s="193">
        <f t="shared" si="5"/>
        <v>4477</v>
      </c>
      <c r="AG48" s="193">
        <f t="shared" si="5"/>
        <v>4263</v>
      </c>
      <c r="AH48" s="193">
        <f t="shared" si="5"/>
        <v>8740</v>
      </c>
      <c r="AI48" s="193">
        <f t="shared" si="5"/>
        <v>4606</v>
      </c>
      <c r="AJ48" s="193">
        <f t="shared" si="5"/>
        <v>4316</v>
      </c>
      <c r="AK48" s="193">
        <f t="shared" si="5"/>
        <v>8922</v>
      </c>
      <c r="AL48" s="193">
        <f t="shared" si="5"/>
        <v>26854</v>
      </c>
      <c r="AM48" s="193">
        <f t="shared" si="5"/>
        <v>25530</v>
      </c>
      <c r="AN48" s="193">
        <f t="shared" si="5"/>
        <v>52384</v>
      </c>
      <c r="AR48" s="641"/>
      <c r="AS48" s="170" t="s">
        <v>7</v>
      </c>
      <c r="AT48" s="170" t="s">
        <v>8</v>
      </c>
      <c r="AU48" s="170" t="s">
        <v>9</v>
      </c>
      <c r="AV48" s="170" t="s">
        <v>7</v>
      </c>
      <c r="AW48" s="170" t="s">
        <v>8</v>
      </c>
      <c r="AX48" s="170" t="s">
        <v>9</v>
      </c>
      <c r="AY48" s="170" t="s">
        <v>7</v>
      </c>
      <c r="AZ48" s="170" t="s">
        <v>8</v>
      </c>
      <c r="BA48" s="170" t="s">
        <v>9</v>
      </c>
      <c r="BB48" s="164" t="s">
        <v>7</v>
      </c>
      <c r="BC48" s="164" t="s">
        <v>8</v>
      </c>
      <c r="BD48" s="164" t="s">
        <v>9</v>
      </c>
      <c r="BG48" s="183" t="s">
        <v>229</v>
      </c>
      <c r="BH48" s="184">
        <v>2055</v>
      </c>
      <c r="BI48" s="184">
        <v>3106</v>
      </c>
      <c r="BJ48" s="184">
        <v>5161</v>
      </c>
      <c r="BK48" s="184">
        <v>1771</v>
      </c>
      <c r="BL48" s="184">
        <v>2768</v>
      </c>
      <c r="BM48" s="184">
        <v>4539</v>
      </c>
      <c r="BN48" s="184">
        <v>1665</v>
      </c>
      <c r="BO48" s="184">
        <v>2707</v>
      </c>
      <c r="BP48" s="184">
        <v>4372</v>
      </c>
      <c r="BQ48" s="184">
        <v>5491</v>
      </c>
      <c r="BR48" s="184">
        <v>8581</v>
      </c>
      <c r="BS48" s="184">
        <v>14072</v>
      </c>
      <c r="CB48" s="156"/>
      <c r="CR48" s="163" t="s">
        <v>213</v>
      </c>
      <c r="CS48" s="164" t="s">
        <v>214</v>
      </c>
      <c r="CT48" s="164" t="s">
        <v>215</v>
      </c>
      <c r="CU48" s="164" t="s">
        <v>216</v>
      </c>
      <c r="CV48" s="164" t="s">
        <v>217</v>
      </c>
      <c r="CW48" s="164" t="s">
        <v>218</v>
      </c>
      <c r="CX48" s="164" t="s">
        <v>9</v>
      </c>
      <c r="DA48" s="167" t="s">
        <v>220</v>
      </c>
      <c r="DB48" s="167" t="s">
        <v>221</v>
      </c>
      <c r="DC48" s="185"/>
      <c r="DD48" s="229"/>
      <c r="DE48" s="224"/>
      <c r="DF48" s="189"/>
      <c r="DG48" s="188"/>
      <c r="DH48" s="230"/>
    </row>
    <row r="49" spans="1:112" ht="25.5" customHeight="1" thickBot="1" x14ac:dyDescent="0.5">
      <c r="A49" s="200" t="s">
        <v>229</v>
      </c>
      <c r="B49" s="195"/>
      <c r="C49" s="195"/>
      <c r="D49" s="195"/>
      <c r="E49" s="195">
        <v>175</v>
      </c>
      <c r="F49" s="195">
        <v>161</v>
      </c>
      <c r="G49" s="195">
        <v>336</v>
      </c>
      <c r="H49" s="195">
        <v>3105</v>
      </c>
      <c r="I49" s="195">
        <v>2852</v>
      </c>
      <c r="J49" s="195">
        <v>5957</v>
      </c>
      <c r="K49" s="195">
        <v>3278</v>
      </c>
      <c r="L49" s="195">
        <v>3047</v>
      </c>
      <c r="M49" s="195">
        <v>6325</v>
      </c>
      <c r="N49" s="195">
        <v>6558</v>
      </c>
      <c r="O49" s="195">
        <v>6060</v>
      </c>
      <c r="P49" s="195">
        <v>12618</v>
      </c>
      <c r="S49" s="201" t="s">
        <v>229</v>
      </c>
      <c r="T49" s="202">
        <v>3676</v>
      </c>
      <c r="U49" s="202">
        <v>3494</v>
      </c>
      <c r="V49" s="202">
        <v>7170</v>
      </c>
      <c r="W49" s="202">
        <v>4027</v>
      </c>
      <c r="X49" s="202">
        <v>3790</v>
      </c>
      <c r="Y49" s="202">
        <v>7817</v>
      </c>
      <c r="Z49" s="202">
        <v>3998</v>
      </c>
      <c r="AA49" s="202">
        <v>3855</v>
      </c>
      <c r="AB49" s="202">
        <v>7853</v>
      </c>
      <c r="AC49" s="202">
        <v>3869</v>
      </c>
      <c r="AD49" s="202">
        <v>3631</v>
      </c>
      <c r="AE49" s="202">
        <v>7500</v>
      </c>
      <c r="AF49" s="202">
        <v>3969</v>
      </c>
      <c r="AG49" s="202">
        <v>3733</v>
      </c>
      <c r="AH49" s="202">
        <v>7702</v>
      </c>
      <c r="AI49" s="203">
        <v>4105</v>
      </c>
      <c r="AJ49" s="203">
        <v>3772</v>
      </c>
      <c r="AK49" s="203">
        <v>7877</v>
      </c>
      <c r="AL49" s="204">
        <v>23644</v>
      </c>
      <c r="AM49" s="203">
        <v>22275</v>
      </c>
      <c r="AN49" s="203">
        <v>45919</v>
      </c>
      <c r="AR49" s="173" t="s">
        <v>227</v>
      </c>
      <c r="AS49" s="181">
        <f>AS50+AS51</f>
        <v>3985</v>
      </c>
      <c r="AT49" s="181">
        <f t="shared" ref="AT49:BD49" si="6">AT50+AT51</f>
        <v>4023</v>
      </c>
      <c r="AU49" s="181">
        <f t="shared" si="6"/>
        <v>8008</v>
      </c>
      <c r="AV49" s="181">
        <f t="shared" si="6"/>
        <v>3870</v>
      </c>
      <c r="AW49" s="181">
        <f t="shared" si="6"/>
        <v>4041</v>
      </c>
      <c r="AX49" s="181">
        <f t="shared" si="6"/>
        <v>7911</v>
      </c>
      <c r="AY49" s="181">
        <f t="shared" si="6"/>
        <v>3817</v>
      </c>
      <c r="AZ49" s="181">
        <f t="shared" si="6"/>
        <v>4000</v>
      </c>
      <c r="BA49" s="181">
        <f t="shared" si="6"/>
        <v>7817</v>
      </c>
      <c r="BB49" s="181">
        <f t="shared" si="6"/>
        <v>11672</v>
      </c>
      <c r="BC49" s="181">
        <f t="shared" si="6"/>
        <v>12064</v>
      </c>
      <c r="BD49" s="181">
        <f t="shared" si="6"/>
        <v>23736</v>
      </c>
      <c r="BG49" s="183" t="s">
        <v>231</v>
      </c>
      <c r="BH49" s="205">
        <v>69</v>
      </c>
      <c r="BI49" s="205">
        <v>62</v>
      </c>
      <c r="BJ49" s="205">
        <v>131</v>
      </c>
      <c r="BK49" s="205">
        <v>92</v>
      </c>
      <c r="BL49" s="205">
        <v>63</v>
      </c>
      <c r="BM49" s="205">
        <v>155</v>
      </c>
      <c r="BN49" s="205">
        <v>82</v>
      </c>
      <c r="BO49" s="205">
        <v>74</v>
      </c>
      <c r="BP49" s="205">
        <v>156</v>
      </c>
      <c r="BQ49" s="205">
        <v>243</v>
      </c>
      <c r="BR49" s="205">
        <v>199</v>
      </c>
      <c r="BS49" s="205">
        <v>442</v>
      </c>
      <c r="CB49" s="641" t="s">
        <v>211</v>
      </c>
      <c r="CC49" s="642" t="s">
        <v>212</v>
      </c>
      <c r="CD49" s="642"/>
      <c r="CE49" s="642"/>
      <c r="CF49" s="642"/>
      <c r="CG49" s="642"/>
      <c r="CH49" s="642"/>
      <c r="CI49" s="642"/>
      <c r="CJ49" s="642"/>
      <c r="CK49" s="642"/>
      <c r="CL49" s="642"/>
      <c r="CM49" s="642"/>
      <c r="CN49" s="642"/>
      <c r="CR49" s="171" t="s">
        <v>226</v>
      </c>
      <c r="CS49" s="172">
        <v>26081</v>
      </c>
      <c r="CT49" s="172">
        <v>55918</v>
      </c>
      <c r="CU49" s="172">
        <v>28826</v>
      </c>
      <c r="CV49" s="172">
        <v>18300</v>
      </c>
      <c r="CW49" s="172">
        <v>8422</v>
      </c>
      <c r="CX49" s="172">
        <v>137545</v>
      </c>
      <c r="DA49" s="174">
        <f>DA50+DA51+DA52</f>
        <v>57</v>
      </c>
      <c r="DB49" s="174" t="e">
        <f>DB50+DB51+DB52</f>
        <v>#REF!</v>
      </c>
      <c r="DC49" s="185"/>
      <c r="DD49" s="229" t="s">
        <v>238</v>
      </c>
      <c r="DE49" s="224"/>
      <c r="DF49" s="224"/>
      <c r="DG49" s="188"/>
      <c r="DH49" s="230"/>
    </row>
    <row r="50" spans="1:112" ht="30.75" customHeight="1" thickBot="1" x14ac:dyDescent="0.5">
      <c r="A50" s="200" t="s">
        <v>231</v>
      </c>
      <c r="B50" s="195"/>
      <c r="C50" s="195"/>
      <c r="D50" s="195"/>
      <c r="E50" s="195">
        <v>551</v>
      </c>
      <c r="F50" s="195">
        <v>510</v>
      </c>
      <c r="G50" s="195">
        <v>1061</v>
      </c>
      <c r="H50" s="195">
        <v>697</v>
      </c>
      <c r="I50" s="195">
        <v>621</v>
      </c>
      <c r="J50" s="195">
        <v>1318</v>
      </c>
      <c r="K50" s="195">
        <v>677</v>
      </c>
      <c r="L50" s="195">
        <v>675</v>
      </c>
      <c r="M50" s="195">
        <v>1352</v>
      </c>
      <c r="N50" s="195">
        <v>1925</v>
      </c>
      <c r="O50" s="195">
        <v>1806</v>
      </c>
      <c r="P50" s="195">
        <v>3731</v>
      </c>
      <c r="S50" s="201" t="s">
        <v>231</v>
      </c>
      <c r="T50" s="201">
        <v>551</v>
      </c>
      <c r="U50" s="201">
        <v>522</v>
      </c>
      <c r="V50" s="201">
        <v>1073</v>
      </c>
      <c r="W50" s="201">
        <v>576</v>
      </c>
      <c r="X50" s="201">
        <v>600</v>
      </c>
      <c r="Y50" s="201">
        <v>1176</v>
      </c>
      <c r="Z50" s="201">
        <v>578</v>
      </c>
      <c r="AA50" s="201">
        <v>539</v>
      </c>
      <c r="AB50" s="201">
        <v>1117</v>
      </c>
      <c r="AC50" s="201">
        <v>496</v>
      </c>
      <c r="AD50" s="201">
        <v>520</v>
      </c>
      <c r="AE50" s="201">
        <v>1016</v>
      </c>
      <c r="AF50" s="201">
        <v>508</v>
      </c>
      <c r="AG50" s="201">
        <v>530</v>
      </c>
      <c r="AH50" s="201">
        <v>1038</v>
      </c>
      <c r="AI50" s="211">
        <v>501</v>
      </c>
      <c r="AJ50" s="211">
        <v>544</v>
      </c>
      <c r="AK50" s="211">
        <v>1045</v>
      </c>
      <c r="AL50" s="212">
        <v>3210</v>
      </c>
      <c r="AM50" s="211">
        <v>3255</v>
      </c>
      <c r="AN50" s="211">
        <v>6465</v>
      </c>
      <c r="AR50" s="183" t="s">
        <v>229</v>
      </c>
      <c r="AS50" s="195">
        <v>3840</v>
      </c>
      <c r="AT50" s="195">
        <v>3856</v>
      </c>
      <c r="AU50" s="195">
        <v>7696</v>
      </c>
      <c r="AV50" s="195">
        <v>3713</v>
      </c>
      <c r="AW50" s="195">
        <v>3886</v>
      </c>
      <c r="AX50" s="195">
        <v>7599</v>
      </c>
      <c r="AY50" s="195">
        <v>3585</v>
      </c>
      <c r="AZ50" s="195">
        <v>3812</v>
      </c>
      <c r="BA50" s="195">
        <v>7397</v>
      </c>
      <c r="BB50" s="195">
        <v>11138</v>
      </c>
      <c r="BC50" s="195">
        <v>11554</v>
      </c>
      <c r="BD50" s="195">
        <v>22692</v>
      </c>
      <c r="BG50" s="213" t="s">
        <v>233</v>
      </c>
      <c r="BH50" s="215">
        <f>BH51+BH52+BH53+BH54+BH55</f>
        <v>587</v>
      </c>
      <c r="BI50" s="215">
        <f t="shared" ref="BI50:BS50" si="7">BI51+BI52+BI53+BI54+BI55</f>
        <v>582</v>
      </c>
      <c r="BJ50" s="215">
        <f t="shared" si="7"/>
        <v>1169</v>
      </c>
      <c r="BK50" s="215">
        <f t="shared" si="7"/>
        <v>457</v>
      </c>
      <c r="BL50" s="215">
        <f t="shared" si="7"/>
        <v>526</v>
      </c>
      <c r="BM50" s="215">
        <f t="shared" si="7"/>
        <v>983</v>
      </c>
      <c r="BN50" s="215">
        <f t="shared" si="7"/>
        <v>488</v>
      </c>
      <c r="BO50" s="215">
        <f t="shared" si="7"/>
        <v>518</v>
      </c>
      <c r="BP50" s="215">
        <f t="shared" si="7"/>
        <v>1006</v>
      </c>
      <c r="BQ50" s="215">
        <f t="shared" si="7"/>
        <v>1532</v>
      </c>
      <c r="BR50" s="215">
        <f t="shared" si="7"/>
        <v>1626</v>
      </c>
      <c r="BS50" s="215">
        <f t="shared" si="7"/>
        <v>3158</v>
      </c>
      <c r="CB50" s="641"/>
      <c r="CC50" s="641" t="s">
        <v>169</v>
      </c>
      <c r="CD50" s="641"/>
      <c r="CE50" s="641"/>
      <c r="CF50" s="665" t="s">
        <v>38</v>
      </c>
      <c r="CG50" s="655"/>
      <c r="CH50" s="656"/>
      <c r="CI50" s="665" t="s">
        <v>171</v>
      </c>
      <c r="CJ50" s="655"/>
      <c r="CK50" s="656"/>
      <c r="CL50" s="665" t="s">
        <v>225</v>
      </c>
      <c r="CM50" s="655"/>
      <c r="CN50" s="656"/>
      <c r="CR50" s="171" t="s">
        <v>228</v>
      </c>
      <c r="CS50" s="172">
        <v>26081</v>
      </c>
      <c r="CT50" s="172">
        <v>55918</v>
      </c>
      <c r="CU50" s="172">
        <v>28826</v>
      </c>
      <c r="CV50" s="172">
        <v>18300</v>
      </c>
      <c r="CW50" s="172">
        <v>8422</v>
      </c>
      <c r="CX50" s="172">
        <v>137545</v>
      </c>
      <c r="DA50" s="185">
        <v>0</v>
      </c>
      <c r="DB50" s="185"/>
      <c r="DC50" s="185"/>
      <c r="DD50" s="220">
        <v>461</v>
      </c>
      <c r="DE50" s="224"/>
      <c r="DF50" s="224"/>
      <c r="DG50" s="188">
        <v>288</v>
      </c>
      <c r="DH50" s="230"/>
    </row>
    <row r="51" spans="1:112" ht="24" x14ac:dyDescent="0.45">
      <c r="A51" s="217" t="s">
        <v>233</v>
      </c>
      <c r="B51" s="218">
        <f>SUM(B52:B56)</f>
        <v>6</v>
      </c>
      <c r="C51" s="218">
        <f t="shared" ref="C51:N51" si="8">SUM(C52:C56)</f>
        <v>5</v>
      </c>
      <c r="D51" s="218">
        <f t="shared" si="8"/>
        <v>11</v>
      </c>
      <c r="E51" s="218">
        <f t="shared" si="8"/>
        <v>299</v>
      </c>
      <c r="F51" s="218">
        <f t="shared" si="8"/>
        <v>321</v>
      </c>
      <c r="G51" s="218">
        <f t="shared" si="8"/>
        <v>620</v>
      </c>
      <c r="H51" s="218">
        <f t="shared" si="8"/>
        <v>348</v>
      </c>
      <c r="I51" s="218">
        <f t="shared" si="8"/>
        <v>397</v>
      </c>
      <c r="J51" s="218">
        <f t="shared" si="8"/>
        <v>745</v>
      </c>
      <c r="K51" s="218">
        <f t="shared" si="8"/>
        <v>375</v>
      </c>
      <c r="L51" s="218">
        <f t="shared" si="8"/>
        <v>390</v>
      </c>
      <c r="M51" s="218">
        <f t="shared" si="8"/>
        <v>765</v>
      </c>
      <c r="N51" s="218">
        <f t="shared" si="8"/>
        <v>1022</v>
      </c>
      <c r="O51" s="218">
        <f>O52+O53+O54+O55</f>
        <v>1108</v>
      </c>
      <c r="P51" s="218">
        <f>P52+P53+P54+P55</f>
        <v>2130</v>
      </c>
      <c r="S51" s="219" t="s">
        <v>233</v>
      </c>
      <c r="T51" s="219">
        <f>T52+T53+T54+T55</f>
        <v>319</v>
      </c>
      <c r="U51" s="219">
        <f t="shared" ref="U51:AN51" si="9">U52+U53+U54+U55</f>
        <v>313</v>
      </c>
      <c r="V51" s="219">
        <f t="shared" si="9"/>
        <v>632</v>
      </c>
      <c r="W51" s="219">
        <f t="shared" si="9"/>
        <v>313</v>
      </c>
      <c r="X51" s="219">
        <f t="shared" si="9"/>
        <v>338</v>
      </c>
      <c r="Y51" s="219">
        <f t="shared" si="9"/>
        <v>651</v>
      </c>
      <c r="Z51" s="219">
        <f t="shared" si="9"/>
        <v>305</v>
      </c>
      <c r="AA51" s="219">
        <f t="shared" si="9"/>
        <v>310</v>
      </c>
      <c r="AB51" s="219">
        <f t="shared" si="9"/>
        <v>615</v>
      </c>
      <c r="AC51" s="219">
        <f t="shared" si="9"/>
        <v>311</v>
      </c>
      <c r="AD51" s="219">
        <f t="shared" si="9"/>
        <v>284</v>
      </c>
      <c r="AE51" s="219">
        <f t="shared" si="9"/>
        <v>595</v>
      </c>
      <c r="AF51" s="219">
        <f t="shared" si="9"/>
        <v>255</v>
      </c>
      <c r="AG51" s="219">
        <f t="shared" si="9"/>
        <v>247</v>
      </c>
      <c r="AH51" s="219">
        <f t="shared" si="9"/>
        <v>502</v>
      </c>
      <c r="AI51" s="219">
        <f t="shared" si="9"/>
        <v>264</v>
      </c>
      <c r="AJ51" s="219">
        <f t="shared" si="9"/>
        <v>265</v>
      </c>
      <c r="AK51" s="219">
        <f t="shared" si="9"/>
        <v>529</v>
      </c>
      <c r="AL51" s="219">
        <f t="shared" si="9"/>
        <v>1767</v>
      </c>
      <c r="AM51" s="219">
        <f t="shared" si="9"/>
        <v>1767</v>
      </c>
      <c r="AN51" s="219">
        <f t="shared" si="9"/>
        <v>3534</v>
      </c>
      <c r="AP51" s="194"/>
      <c r="AQ51" s="194"/>
      <c r="AR51" s="183" t="s">
        <v>231</v>
      </c>
      <c r="AS51" s="195">
        <v>145</v>
      </c>
      <c r="AT51" s="195">
        <v>167</v>
      </c>
      <c r="AU51" s="195">
        <v>312</v>
      </c>
      <c r="AV51" s="195">
        <v>157</v>
      </c>
      <c r="AW51" s="195">
        <v>155</v>
      </c>
      <c r="AX51" s="195">
        <v>312</v>
      </c>
      <c r="AY51" s="195">
        <v>232</v>
      </c>
      <c r="AZ51" s="195">
        <v>188</v>
      </c>
      <c r="BA51" s="195">
        <v>420</v>
      </c>
      <c r="BB51" s="195">
        <v>534</v>
      </c>
      <c r="BC51" s="195">
        <v>510</v>
      </c>
      <c r="BD51" s="195">
        <v>1044</v>
      </c>
      <c r="BG51" s="183" t="s">
        <v>234</v>
      </c>
      <c r="BH51" s="205">
        <v>143</v>
      </c>
      <c r="BI51" s="205">
        <v>241</v>
      </c>
      <c r="BJ51" s="205">
        <v>384</v>
      </c>
      <c r="BK51" s="205">
        <v>122</v>
      </c>
      <c r="BL51" s="205">
        <v>272</v>
      </c>
      <c r="BM51" s="205">
        <v>394</v>
      </c>
      <c r="BN51" s="205">
        <v>147</v>
      </c>
      <c r="BO51" s="205">
        <v>266</v>
      </c>
      <c r="BP51" s="205">
        <v>413</v>
      </c>
      <c r="BQ51" s="205">
        <v>412</v>
      </c>
      <c r="BR51" s="205">
        <v>779</v>
      </c>
      <c r="BS51" s="184">
        <v>1191</v>
      </c>
      <c r="CB51" s="641"/>
      <c r="CC51" s="170" t="s">
        <v>7</v>
      </c>
      <c r="CD51" s="170" t="s">
        <v>8</v>
      </c>
      <c r="CE51" s="170" t="s">
        <v>9</v>
      </c>
      <c r="CF51" s="170" t="s">
        <v>7</v>
      </c>
      <c r="CG51" s="170" t="s">
        <v>8</v>
      </c>
      <c r="CH51" s="170" t="s">
        <v>9</v>
      </c>
      <c r="CI51" s="170" t="s">
        <v>7</v>
      </c>
      <c r="CJ51" s="170" t="s">
        <v>8</v>
      </c>
      <c r="CK51" s="170" t="s">
        <v>9</v>
      </c>
      <c r="CL51" s="164" t="s">
        <v>7</v>
      </c>
      <c r="CM51" s="164" t="s">
        <v>8</v>
      </c>
      <c r="CN51" s="164" t="s">
        <v>9</v>
      </c>
      <c r="DA51" s="185">
        <v>57</v>
      </c>
      <c r="DB51" s="199" t="e">
        <f>DA51*100/#REF!</f>
        <v>#REF!</v>
      </c>
      <c r="DC51" s="237">
        <f t="shared" ref="DC51:DH51" si="10">SUM(DC41+DC45)</f>
        <v>27804</v>
      </c>
      <c r="DD51" s="237">
        <f t="shared" si="10"/>
        <v>28826</v>
      </c>
      <c r="DE51" s="237">
        <f t="shared" si="10"/>
        <v>72</v>
      </c>
      <c r="DF51" s="238">
        <f t="shared" si="10"/>
        <v>3.9659677716438799</v>
      </c>
      <c r="DG51" s="237">
        <f t="shared" si="10"/>
        <v>26720</v>
      </c>
      <c r="DH51" s="237">
        <f t="shared" si="10"/>
        <v>1709</v>
      </c>
    </row>
    <row r="52" spans="1:112" ht="24" x14ac:dyDescent="0.45">
      <c r="A52" s="200" t="s">
        <v>234</v>
      </c>
      <c r="B52" s="222">
        <v>6</v>
      </c>
      <c r="C52" s="222">
        <v>5</v>
      </c>
      <c r="D52" s="222">
        <v>11</v>
      </c>
      <c r="E52" s="195">
        <v>69</v>
      </c>
      <c r="F52" s="195">
        <v>84</v>
      </c>
      <c r="G52" s="195">
        <v>153</v>
      </c>
      <c r="H52" s="195">
        <v>61</v>
      </c>
      <c r="I52" s="195">
        <v>79</v>
      </c>
      <c r="J52" s="195">
        <v>140</v>
      </c>
      <c r="K52" s="195">
        <v>83</v>
      </c>
      <c r="L52" s="195">
        <v>82</v>
      </c>
      <c r="M52" s="195">
        <v>165</v>
      </c>
      <c r="N52" s="195">
        <v>213</v>
      </c>
      <c r="O52" s="195">
        <v>245</v>
      </c>
      <c r="P52" s="195">
        <v>458</v>
      </c>
      <c r="S52" s="201" t="s">
        <v>234</v>
      </c>
      <c r="T52" s="201">
        <v>88</v>
      </c>
      <c r="U52" s="201">
        <v>83</v>
      </c>
      <c r="V52" s="201">
        <v>171</v>
      </c>
      <c r="W52" s="201">
        <v>93</v>
      </c>
      <c r="X52" s="201">
        <v>97</v>
      </c>
      <c r="Y52" s="201">
        <v>190</v>
      </c>
      <c r="Z52" s="201">
        <v>93</v>
      </c>
      <c r="AA52" s="201">
        <v>90</v>
      </c>
      <c r="AB52" s="201">
        <v>183</v>
      </c>
      <c r="AC52" s="201">
        <v>78</v>
      </c>
      <c r="AD52" s="201">
        <v>74</v>
      </c>
      <c r="AE52" s="201">
        <v>152</v>
      </c>
      <c r="AF52" s="201">
        <v>70</v>
      </c>
      <c r="AG52" s="201">
        <v>70</v>
      </c>
      <c r="AH52" s="201">
        <v>140</v>
      </c>
      <c r="AI52" s="211">
        <v>67</v>
      </c>
      <c r="AJ52" s="211">
        <v>84</v>
      </c>
      <c r="AK52" s="211">
        <v>151</v>
      </c>
      <c r="AL52" s="212">
        <v>489</v>
      </c>
      <c r="AM52" s="211">
        <v>498</v>
      </c>
      <c r="AN52" s="211">
        <v>987</v>
      </c>
      <c r="AP52" s="194"/>
      <c r="AQ52" s="194"/>
      <c r="AR52" s="213" t="s">
        <v>233</v>
      </c>
      <c r="AS52" s="214">
        <f>AS53+AS54+AS55+AS56+AS57</f>
        <v>919</v>
      </c>
      <c r="AT52" s="214">
        <f t="shared" ref="AT52:BD52" si="11">AT53+AT54+AT55+AT56+AT57</f>
        <v>764</v>
      </c>
      <c r="AU52" s="214">
        <f t="shared" si="11"/>
        <v>1683</v>
      </c>
      <c r="AV52" s="214">
        <f t="shared" si="11"/>
        <v>924</v>
      </c>
      <c r="AW52" s="214">
        <f t="shared" si="11"/>
        <v>815</v>
      </c>
      <c r="AX52" s="214">
        <f t="shared" si="11"/>
        <v>1739</v>
      </c>
      <c r="AY52" s="214">
        <f t="shared" si="11"/>
        <v>858</v>
      </c>
      <c r="AZ52" s="214">
        <f t="shared" si="11"/>
        <v>810</v>
      </c>
      <c r="BA52" s="214">
        <f t="shared" si="11"/>
        <v>1668</v>
      </c>
      <c r="BB52" s="214">
        <f t="shared" si="11"/>
        <v>2701</v>
      </c>
      <c r="BC52" s="214">
        <f t="shared" si="11"/>
        <v>2389</v>
      </c>
      <c r="BD52" s="214">
        <f t="shared" si="11"/>
        <v>5090</v>
      </c>
      <c r="BG52" s="183" t="s">
        <v>235</v>
      </c>
      <c r="BH52" s="105">
        <v>325</v>
      </c>
      <c r="BI52" s="105">
        <v>341</v>
      </c>
      <c r="BJ52" s="105">
        <v>666</v>
      </c>
      <c r="BK52" s="105">
        <v>257</v>
      </c>
      <c r="BL52" s="105">
        <v>254</v>
      </c>
      <c r="BM52" s="105">
        <v>511</v>
      </c>
      <c r="BN52" s="105">
        <v>250</v>
      </c>
      <c r="BO52" s="105">
        <v>252</v>
      </c>
      <c r="BP52" s="105">
        <v>502</v>
      </c>
      <c r="BQ52" s="105">
        <v>832</v>
      </c>
      <c r="BR52" s="105">
        <v>847</v>
      </c>
      <c r="BS52" s="105">
        <v>1679</v>
      </c>
      <c r="CB52" s="196" t="s">
        <v>230</v>
      </c>
      <c r="CC52" s="197">
        <v>1567</v>
      </c>
      <c r="CD52" s="197">
        <v>1351</v>
      </c>
      <c r="CE52" s="197">
        <f>CC52+CD52</f>
        <v>2918</v>
      </c>
      <c r="CF52" s="197">
        <v>1256</v>
      </c>
      <c r="CG52" s="197">
        <v>1013</v>
      </c>
      <c r="CH52" s="197">
        <f>CF52+CG52</f>
        <v>2269</v>
      </c>
      <c r="CI52" s="197">
        <v>1639</v>
      </c>
      <c r="CJ52" s="197">
        <v>1496</v>
      </c>
      <c r="CK52" s="197">
        <f>CI52+CJ52</f>
        <v>3135</v>
      </c>
      <c r="CL52" s="198">
        <f t="shared" ref="CL52:CM54" si="12">CC52+CF52+CI52</f>
        <v>4462</v>
      </c>
      <c r="CM52" s="198">
        <f t="shared" si="12"/>
        <v>3860</v>
      </c>
      <c r="CN52" s="198">
        <f>CL52+CM52</f>
        <v>8322</v>
      </c>
      <c r="DA52" s="185"/>
      <c r="DB52" s="185"/>
    </row>
    <row r="53" spans="1:112" ht="24" x14ac:dyDescent="0.45">
      <c r="A53" s="200" t="s">
        <v>235</v>
      </c>
      <c r="B53" s="222"/>
      <c r="C53" s="222"/>
      <c r="D53" s="222"/>
      <c r="E53" s="222">
        <v>230</v>
      </c>
      <c r="F53" s="222">
        <v>237</v>
      </c>
      <c r="G53" s="222">
        <v>467</v>
      </c>
      <c r="H53" s="222">
        <v>287</v>
      </c>
      <c r="I53" s="222">
        <v>318</v>
      </c>
      <c r="J53" s="222">
        <v>605</v>
      </c>
      <c r="K53" s="222">
        <v>292</v>
      </c>
      <c r="L53" s="222">
        <v>308</v>
      </c>
      <c r="M53" s="222">
        <v>600</v>
      </c>
      <c r="N53" s="222">
        <v>809</v>
      </c>
      <c r="O53" s="222">
        <v>863</v>
      </c>
      <c r="P53" s="222">
        <v>1672</v>
      </c>
      <c r="S53" s="201" t="s">
        <v>235</v>
      </c>
      <c r="T53" s="226">
        <v>231</v>
      </c>
      <c r="U53" s="226">
        <v>230</v>
      </c>
      <c r="V53" s="226">
        <v>461</v>
      </c>
      <c r="W53" s="226">
        <v>220</v>
      </c>
      <c r="X53" s="226">
        <v>241</v>
      </c>
      <c r="Y53" s="226">
        <v>461</v>
      </c>
      <c r="Z53" s="226">
        <v>212</v>
      </c>
      <c r="AA53" s="226">
        <v>220</v>
      </c>
      <c r="AB53" s="226">
        <v>432</v>
      </c>
      <c r="AC53" s="226">
        <v>233</v>
      </c>
      <c r="AD53" s="226">
        <v>210</v>
      </c>
      <c r="AE53" s="226">
        <v>443</v>
      </c>
      <c r="AF53" s="226">
        <v>185</v>
      </c>
      <c r="AG53" s="226">
        <v>177</v>
      </c>
      <c r="AH53" s="226">
        <v>362</v>
      </c>
      <c r="AI53" s="227">
        <v>197</v>
      </c>
      <c r="AJ53" s="227">
        <v>181</v>
      </c>
      <c r="AK53" s="227">
        <v>378</v>
      </c>
      <c r="AL53" s="228">
        <v>1278</v>
      </c>
      <c r="AM53" s="227">
        <v>1269</v>
      </c>
      <c r="AN53" s="227">
        <v>2547</v>
      </c>
      <c r="AP53" s="194"/>
      <c r="AQ53" s="194"/>
      <c r="AR53" s="183" t="s">
        <v>234</v>
      </c>
      <c r="AS53" s="195">
        <v>174</v>
      </c>
      <c r="AT53" s="195">
        <v>210</v>
      </c>
      <c r="AU53" s="195">
        <v>384</v>
      </c>
      <c r="AV53" s="195">
        <v>168</v>
      </c>
      <c r="AW53" s="195">
        <v>201</v>
      </c>
      <c r="AX53" s="195">
        <v>369</v>
      </c>
      <c r="AY53" s="195">
        <v>146</v>
      </c>
      <c r="AZ53" s="195">
        <v>208</v>
      </c>
      <c r="BA53" s="195">
        <v>354</v>
      </c>
      <c r="BB53" s="195">
        <v>488</v>
      </c>
      <c r="BC53" s="195">
        <v>619</v>
      </c>
      <c r="BD53" s="195">
        <v>1107</v>
      </c>
      <c r="BG53" s="183" t="s">
        <v>236</v>
      </c>
      <c r="BH53" s="105"/>
      <c r="BI53" s="105"/>
      <c r="BJ53" s="105"/>
      <c r="BK53" s="105"/>
      <c r="BL53" s="105"/>
      <c r="BM53" s="105"/>
      <c r="BN53" s="105"/>
      <c r="BO53" s="105"/>
      <c r="BP53" s="105"/>
      <c r="BQ53" s="105"/>
      <c r="BR53" s="105"/>
      <c r="BS53" s="105"/>
      <c r="CB53" s="196" t="s">
        <v>102</v>
      </c>
      <c r="CC53" s="206">
        <v>5</v>
      </c>
      <c r="CD53" s="206">
        <v>8</v>
      </c>
      <c r="CE53" s="206">
        <v>13</v>
      </c>
      <c r="CF53" s="206">
        <v>12</v>
      </c>
      <c r="CG53" s="206">
        <v>27</v>
      </c>
      <c r="CH53" s="206">
        <v>39</v>
      </c>
      <c r="CI53" s="207">
        <v>10</v>
      </c>
      <c r="CJ53" s="207">
        <v>36</v>
      </c>
      <c r="CK53" s="207">
        <v>46</v>
      </c>
      <c r="CL53" s="208">
        <f t="shared" si="12"/>
        <v>27</v>
      </c>
      <c r="CM53" s="208">
        <f t="shared" si="12"/>
        <v>71</v>
      </c>
      <c r="CN53" s="208">
        <f>CE53+CH53+CK53</f>
        <v>98</v>
      </c>
      <c r="DA53" s="216">
        <f>DA54+DA55+DA56+DA57+DA58</f>
        <v>2</v>
      </c>
      <c r="DB53" s="216" t="e">
        <f>DB54+DB55+DB56+DB57+DB58</f>
        <v>#REF!</v>
      </c>
    </row>
    <row r="54" spans="1:112" ht="24" x14ac:dyDescent="0.45">
      <c r="A54" s="200" t="s">
        <v>236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2"/>
      <c r="M54" s="222"/>
      <c r="N54" s="222"/>
      <c r="O54" s="222"/>
      <c r="P54" s="222"/>
      <c r="S54" s="201" t="s">
        <v>236</v>
      </c>
      <c r="T54" s="226"/>
      <c r="U54" s="226"/>
      <c r="V54" s="226"/>
      <c r="W54" s="226"/>
      <c r="X54" s="226"/>
      <c r="Y54" s="226"/>
      <c r="Z54" s="226"/>
      <c r="AA54" s="226"/>
      <c r="AB54" s="226"/>
      <c r="AC54" s="226"/>
      <c r="AD54" s="226"/>
      <c r="AE54" s="226"/>
      <c r="AF54" s="226"/>
      <c r="AG54" s="226"/>
      <c r="AH54" s="226"/>
      <c r="AI54" s="227"/>
      <c r="AJ54" s="227"/>
      <c r="AK54" s="227"/>
      <c r="AL54" s="228"/>
      <c r="AM54" s="227"/>
      <c r="AN54" s="227"/>
      <c r="AP54" s="194"/>
      <c r="AQ54" s="194"/>
      <c r="AR54" s="183" t="s">
        <v>235</v>
      </c>
      <c r="AS54" s="223">
        <v>547</v>
      </c>
      <c r="AT54" s="223">
        <v>554</v>
      </c>
      <c r="AU54" s="223">
        <v>1101</v>
      </c>
      <c r="AV54" s="223">
        <v>607</v>
      </c>
      <c r="AW54" s="223">
        <v>614</v>
      </c>
      <c r="AX54" s="223">
        <v>1221</v>
      </c>
      <c r="AY54" s="223">
        <v>598</v>
      </c>
      <c r="AZ54" s="223">
        <v>602</v>
      </c>
      <c r="BA54" s="223">
        <v>1200</v>
      </c>
      <c r="BB54" s="223">
        <v>1752</v>
      </c>
      <c r="BC54" s="223">
        <v>1770</v>
      </c>
      <c r="BD54" s="223">
        <v>3522</v>
      </c>
      <c r="BG54" s="183" t="s">
        <v>237</v>
      </c>
      <c r="BH54" s="230"/>
      <c r="BI54" s="230"/>
      <c r="BJ54" s="230"/>
      <c r="BK54" s="230"/>
      <c r="BL54" s="230"/>
      <c r="BM54" s="230"/>
      <c r="BN54" s="230"/>
      <c r="BO54" s="230"/>
      <c r="BP54" s="230"/>
      <c r="BQ54" s="105"/>
      <c r="BR54" s="105"/>
      <c r="BS54" s="105"/>
      <c r="CB54" s="196" t="s">
        <v>128</v>
      </c>
      <c r="CC54" s="197">
        <v>135</v>
      </c>
      <c r="CD54" s="197">
        <v>125</v>
      </c>
      <c r="CE54" s="197">
        <f>CC54+CD54</f>
        <v>260</v>
      </c>
      <c r="CF54" s="197">
        <v>105</v>
      </c>
      <c r="CG54" s="197">
        <v>85</v>
      </c>
      <c r="CH54" s="197">
        <f>CF54+CG54</f>
        <v>190</v>
      </c>
      <c r="CI54" s="197">
        <v>90</v>
      </c>
      <c r="CJ54" s="197">
        <v>88</v>
      </c>
      <c r="CK54" s="197">
        <f>CI54+CJ54</f>
        <v>178</v>
      </c>
      <c r="CL54" s="198">
        <f t="shared" si="12"/>
        <v>330</v>
      </c>
      <c r="CM54" s="198">
        <f t="shared" si="12"/>
        <v>298</v>
      </c>
      <c r="CN54" s="198">
        <f>CE54+CH54+CK54</f>
        <v>628</v>
      </c>
      <c r="DA54" s="185">
        <v>2</v>
      </c>
      <c r="DB54" s="199" t="e">
        <f>DA54*100/#REF!</f>
        <v>#REF!</v>
      </c>
    </row>
    <row r="55" spans="1:112" ht="24" x14ac:dyDescent="0.45">
      <c r="A55" s="200" t="s">
        <v>237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S55" s="201" t="s">
        <v>237</v>
      </c>
      <c r="T55" s="226"/>
      <c r="U55" s="226"/>
      <c r="V55" s="226"/>
      <c r="W55" s="226"/>
      <c r="X55" s="226"/>
      <c r="Y55" s="226"/>
      <c r="Z55" s="226"/>
      <c r="AA55" s="226"/>
      <c r="AB55" s="226"/>
      <c r="AC55" s="226"/>
      <c r="AD55" s="226"/>
      <c r="AE55" s="226"/>
      <c r="AF55" s="226"/>
      <c r="AG55" s="226"/>
      <c r="AH55" s="226"/>
      <c r="AI55" s="227"/>
      <c r="AJ55" s="227"/>
      <c r="AK55" s="227"/>
      <c r="AL55" s="228"/>
      <c r="AM55" s="227"/>
      <c r="AN55" s="227"/>
      <c r="AP55" s="194"/>
      <c r="AQ55" s="194"/>
      <c r="AR55" s="183" t="s">
        <v>236</v>
      </c>
      <c r="AS55" s="223"/>
      <c r="AT55" s="223"/>
      <c r="AU55" s="223"/>
      <c r="AV55" s="223"/>
      <c r="AW55" s="223"/>
      <c r="AX55" s="223"/>
      <c r="AY55" s="223"/>
      <c r="AZ55" s="223"/>
      <c r="BA55" s="223"/>
      <c r="BB55" s="223"/>
      <c r="BC55" s="223"/>
      <c r="BD55" s="223"/>
      <c r="BG55" s="183" t="s">
        <v>165</v>
      </c>
      <c r="BH55" s="230">
        <v>119</v>
      </c>
      <c r="BI55" s="230">
        <v>0</v>
      </c>
      <c r="BJ55" s="230">
        <v>119</v>
      </c>
      <c r="BK55" s="230">
        <v>78</v>
      </c>
      <c r="BL55" s="230">
        <v>0</v>
      </c>
      <c r="BM55" s="230">
        <v>78</v>
      </c>
      <c r="BN55" s="230">
        <v>91</v>
      </c>
      <c r="BO55" s="230">
        <v>0</v>
      </c>
      <c r="BP55" s="230">
        <v>91</v>
      </c>
      <c r="BQ55" s="105">
        <f>BH55+BK55+BN55</f>
        <v>288</v>
      </c>
      <c r="BR55" s="105">
        <f>BI55+BL55+BO55</f>
        <v>0</v>
      </c>
      <c r="BS55" s="105">
        <f>BQ55+BR55</f>
        <v>288</v>
      </c>
      <c r="CC55">
        <f>SUM(CC52:CC54)</f>
        <v>1707</v>
      </c>
      <c r="CD55">
        <f t="shared" ref="CD55:CN55" si="13">SUM(CD52:CD54)</f>
        <v>1484</v>
      </c>
      <c r="CE55">
        <f t="shared" si="13"/>
        <v>3191</v>
      </c>
      <c r="CF55">
        <f t="shared" si="13"/>
        <v>1373</v>
      </c>
      <c r="CG55">
        <f t="shared" si="13"/>
        <v>1125</v>
      </c>
      <c r="CH55">
        <f t="shared" si="13"/>
        <v>2498</v>
      </c>
      <c r="CI55">
        <f t="shared" si="13"/>
        <v>1739</v>
      </c>
      <c r="CJ55">
        <f t="shared" si="13"/>
        <v>1620</v>
      </c>
      <c r="CK55">
        <f t="shared" si="13"/>
        <v>3359</v>
      </c>
      <c r="CL55">
        <f t="shared" si="13"/>
        <v>4819</v>
      </c>
      <c r="CM55">
        <f t="shared" si="13"/>
        <v>4229</v>
      </c>
      <c r="CN55">
        <f t="shared" si="13"/>
        <v>9048</v>
      </c>
      <c r="DA55" s="185"/>
      <c r="DB55" s="185"/>
    </row>
    <row r="56" spans="1:112" ht="24" x14ac:dyDescent="0.55000000000000004">
      <c r="A56" s="200"/>
      <c r="B56" s="222"/>
      <c r="C56" s="222"/>
      <c r="D56" s="222"/>
      <c r="E56" s="222"/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S56" s="232" t="s">
        <v>10</v>
      </c>
      <c r="T56" s="233">
        <f>T48+T51</f>
        <v>4546</v>
      </c>
      <c r="U56" s="233">
        <f t="shared" ref="U56:AN56" si="14">U48+U51</f>
        <v>4329</v>
      </c>
      <c r="V56" s="233">
        <f t="shared" si="14"/>
        <v>8875</v>
      </c>
      <c r="W56" s="233">
        <f t="shared" si="14"/>
        <v>4916</v>
      </c>
      <c r="X56" s="233">
        <f t="shared" si="14"/>
        <v>4728</v>
      </c>
      <c r="Y56" s="233">
        <f t="shared" si="14"/>
        <v>9644</v>
      </c>
      <c r="Z56" s="233">
        <f t="shared" si="14"/>
        <v>4881</v>
      </c>
      <c r="AA56" s="233">
        <f t="shared" si="14"/>
        <v>4704</v>
      </c>
      <c r="AB56" s="233">
        <f t="shared" si="14"/>
        <v>9585</v>
      </c>
      <c r="AC56" s="233">
        <f t="shared" si="14"/>
        <v>4676</v>
      </c>
      <c r="AD56" s="233">
        <f t="shared" si="14"/>
        <v>4435</v>
      </c>
      <c r="AE56" s="233">
        <f t="shared" si="14"/>
        <v>9111</v>
      </c>
      <c r="AF56" s="233">
        <f t="shared" si="14"/>
        <v>4732</v>
      </c>
      <c r="AG56" s="233">
        <f t="shared" si="14"/>
        <v>4510</v>
      </c>
      <c r="AH56" s="233">
        <f t="shared" si="14"/>
        <v>9242</v>
      </c>
      <c r="AI56" s="233">
        <f t="shared" si="14"/>
        <v>4870</v>
      </c>
      <c r="AJ56" s="233">
        <f t="shared" si="14"/>
        <v>4581</v>
      </c>
      <c r="AK56" s="233">
        <f t="shared" si="14"/>
        <v>9451</v>
      </c>
      <c r="AL56" s="233">
        <f t="shared" si="14"/>
        <v>28621</v>
      </c>
      <c r="AM56" s="233">
        <f t="shared" si="14"/>
        <v>27297</v>
      </c>
      <c r="AN56" s="233">
        <f t="shared" si="14"/>
        <v>55918</v>
      </c>
      <c r="AP56" s="194"/>
      <c r="AQ56" s="194"/>
      <c r="AR56" s="183" t="s">
        <v>237</v>
      </c>
      <c r="AS56" s="231"/>
      <c r="AT56" s="231"/>
      <c r="AU56" s="231"/>
      <c r="AV56" s="223"/>
      <c r="AW56" s="223"/>
      <c r="AX56" s="223"/>
      <c r="AY56" s="223"/>
      <c r="AZ56" s="223"/>
      <c r="BA56" s="223"/>
      <c r="BB56" s="223"/>
      <c r="BC56" s="223"/>
      <c r="BD56" s="223"/>
      <c r="BG56" s="234" t="s">
        <v>10</v>
      </c>
      <c r="BH56" s="236">
        <f>SUM(BH47+BH50)</f>
        <v>2711</v>
      </c>
      <c r="BI56" s="236">
        <f t="shared" ref="BI56:BS56" si="15">SUM(BI47+BI50)</f>
        <v>3750</v>
      </c>
      <c r="BJ56" s="236">
        <f t="shared" si="15"/>
        <v>6461</v>
      </c>
      <c r="BK56" s="236">
        <f t="shared" si="15"/>
        <v>2320</v>
      </c>
      <c r="BL56" s="236">
        <f t="shared" si="15"/>
        <v>3357</v>
      </c>
      <c r="BM56" s="236">
        <f t="shared" si="15"/>
        <v>5677</v>
      </c>
      <c r="BN56" s="236">
        <f t="shared" si="15"/>
        <v>2235</v>
      </c>
      <c r="BO56" s="236">
        <f t="shared" si="15"/>
        <v>3299</v>
      </c>
      <c r="BP56" s="236">
        <f t="shared" si="15"/>
        <v>5534</v>
      </c>
      <c r="BQ56" s="236">
        <f t="shared" si="15"/>
        <v>7266</v>
      </c>
      <c r="BR56" s="236">
        <f t="shared" si="15"/>
        <v>10406</v>
      </c>
      <c r="BS56" s="236">
        <f t="shared" si="15"/>
        <v>17672</v>
      </c>
      <c r="DA56" s="185"/>
      <c r="DB56" s="185"/>
    </row>
    <row r="57" spans="1:112" ht="24" x14ac:dyDescent="0.55000000000000004">
      <c r="A57" s="239" t="s">
        <v>10</v>
      </c>
      <c r="B57" s="240">
        <f t="shared" ref="B57:P57" si="16">SUM(B48+B51)</f>
        <v>6</v>
      </c>
      <c r="C57" s="240">
        <f t="shared" si="16"/>
        <v>5</v>
      </c>
      <c r="D57" s="240">
        <f t="shared" si="16"/>
        <v>11</v>
      </c>
      <c r="E57" s="240">
        <f t="shared" si="16"/>
        <v>1025</v>
      </c>
      <c r="F57" s="240">
        <f t="shared" si="16"/>
        <v>992</v>
      </c>
      <c r="G57" s="240">
        <f t="shared" si="16"/>
        <v>2017</v>
      </c>
      <c r="H57" s="240">
        <f t="shared" si="16"/>
        <v>4150</v>
      </c>
      <c r="I57" s="240">
        <f t="shared" si="16"/>
        <v>3870</v>
      </c>
      <c r="J57" s="240">
        <f t="shared" si="16"/>
        <v>8020</v>
      </c>
      <c r="K57" s="240">
        <f t="shared" si="16"/>
        <v>4330</v>
      </c>
      <c r="L57" s="240">
        <f t="shared" si="16"/>
        <v>4112</v>
      </c>
      <c r="M57" s="240">
        <f t="shared" si="16"/>
        <v>8442</v>
      </c>
      <c r="N57" s="240">
        <f t="shared" si="16"/>
        <v>9505</v>
      </c>
      <c r="O57" s="240">
        <f t="shared" si="16"/>
        <v>8974</v>
      </c>
      <c r="P57" s="240">
        <f t="shared" si="16"/>
        <v>18479</v>
      </c>
      <c r="AP57" s="194"/>
      <c r="AQ57" s="194"/>
      <c r="AR57" s="183" t="s">
        <v>103</v>
      </c>
      <c r="AS57" s="231">
        <v>198</v>
      </c>
      <c r="AT57" s="231">
        <v>0</v>
      </c>
      <c r="AU57" s="231">
        <v>198</v>
      </c>
      <c r="AV57" s="231">
        <v>149</v>
      </c>
      <c r="AW57" s="231">
        <v>0</v>
      </c>
      <c r="AX57" s="231">
        <v>149</v>
      </c>
      <c r="AY57" s="231">
        <v>114</v>
      </c>
      <c r="AZ57" s="231">
        <v>0</v>
      </c>
      <c r="BA57" s="231">
        <v>114</v>
      </c>
      <c r="BB57" s="231">
        <v>461</v>
      </c>
      <c r="BC57" s="231">
        <v>0</v>
      </c>
      <c r="BD57" s="231">
        <v>461</v>
      </c>
      <c r="DA57" s="185"/>
      <c r="DB57" s="185"/>
    </row>
    <row r="58" spans="1:112" ht="24" x14ac:dyDescent="0.45">
      <c r="B58" s="241"/>
      <c r="C58" s="241"/>
      <c r="D58" s="241"/>
      <c r="E58" s="241"/>
      <c r="F58" s="241"/>
      <c r="G58" s="241"/>
      <c r="H58" s="241"/>
      <c r="I58" s="241"/>
      <c r="J58" s="241"/>
      <c r="K58" s="241"/>
      <c r="L58" s="241"/>
      <c r="M58" s="241"/>
      <c r="N58" s="241"/>
      <c r="O58" s="241"/>
      <c r="P58" s="241"/>
      <c r="AP58" s="194"/>
      <c r="AQ58" s="194"/>
      <c r="AR58" s="234" t="s">
        <v>10</v>
      </c>
      <c r="AS58" s="235">
        <f>AS49+AS52</f>
        <v>4904</v>
      </c>
      <c r="AT58" s="235">
        <f t="shared" ref="AT58:BC58" si="17">AT49+AT52</f>
        <v>4787</v>
      </c>
      <c r="AU58" s="235">
        <f t="shared" si="17"/>
        <v>9691</v>
      </c>
      <c r="AV58" s="235">
        <f t="shared" si="17"/>
        <v>4794</v>
      </c>
      <c r="AW58" s="235">
        <f t="shared" si="17"/>
        <v>4856</v>
      </c>
      <c r="AX58" s="235">
        <f t="shared" si="17"/>
        <v>9650</v>
      </c>
      <c r="AY58" s="235">
        <f t="shared" si="17"/>
        <v>4675</v>
      </c>
      <c r="AZ58" s="235">
        <f t="shared" si="17"/>
        <v>4810</v>
      </c>
      <c r="BA58" s="235">
        <f t="shared" si="17"/>
        <v>9485</v>
      </c>
      <c r="BB58" s="235">
        <f t="shared" si="17"/>
        <v>14373</v>
      </c>
      <c r="BC58" s="235">
        <f t="shared" si="17"/>
        <v>14453</v>
      </c>
      <c r="BD58" s="235">
        <f>BD49+BD52</f>
        <v>28826</v>
      </c>
      <c r="DA58" s="185"/>
      <c r="DB58" s="185"/>
    </row>
    <row r="59" spans="1:112" ht="24" x14ac:dyDescent="0.45">
      <c r="A59" s="200" t="s">
        <v>239</v>
      </c>
      <c r="B59" s="222"/>
      <c r="C59" s="222"/>
      <c r="D59" s="222">
        <v>6102</v>
      </c>
      <c r="E59" s="222"/>
      <c r="F59" s="222"/>
      <c r="G59" s="222">
        <v>6242</v>
      </c>
      <c r="H59" s="222"/>
      <c r="I59" s="222"/>
      <c r="J59" s="222">
        <v>1238</v>
      </c>
      <c r="K59" s="222"/>
      <c r="L59" s="222"/>
      <c r="M59" s="222">
        <v>122</v>
      </c>
      <c r="N59" s="222"/>
      <c r="O59" s="222"/>
      <c r="P59" s="222">
        <f>D59+G59+J59+M59</f>
        <v>13704</v>
      </c>
      <c r="Y59" s="183"/>
      <c r="Z59" s="170"/>
      <c r="AA59" s="170"/>
      <c r="AB59" s="170"/>
      <c r="AC59" s="170"/>
      <c r="AD59" s="170"/>
      <c r="AE59" s="242"/>
      <c r="AF59" s="243"/>
      <c r="AG59" s="243"/>
      <c r="AH59" s="243"/>
      <c r="AI59" s="244"/>
      <c r="AJ59" s="244"/>
      <c r="AK59" s="244"/>
      <c r="AP59" s="194"/>
      <c r="AQ59" s="194"/>
      <c r="DA59" s="237">
        <f>SUM(DA49+DA53)</f>
        <v>59</v>
      </c>
      <c r="DB59" s="238" t="e">
        <f>SUM(DB49+DB53)</f>
        <v>#REF!</v>
      </c>
    </row>
    <row r="60" spans="1:112" x14ac:dyDescent="0.45">
      <c r="AP60" s="194"/>
      <c r="AQ60" s="194"/>
    </row>
    <row r="73" spans="15:38" x14ac:dyDescent="0.45">
      <c r="O73">
        <v>288</v>
      </c>
      <c r="P73">
        <v>0</v>
      </c>
      <c r="S73">
        <v>0</v>
      </c>
      <c r="T73">
        <v>0</v>
      </c>
      <c r="U73">
        <v>0</v>
      </c>
      <c r="V73">
        <v>0</v>
      </c>
      <c r="W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749</v>
      </c>
      <c r="AJ73">
        <v>0</v>
      </c>
      <c r="AK73">
        <v>749</v>
      </c>
      <c r="AL73">
        <v>51</v>
      </c>
    </row>
    <row r="74" spans="15:38" x14ac:dyDescent="0.45">
      <c r="X74">
        <v>0</v>
      </c>
      <c r="Y74">
        <v>0</v>
      </c>
    </row>
    <row r="76" spans="15:38" x14ac:dyDescent="0.45">
      <c r="Q76">
        <v>288</v>
      </c>
      <c r="R76">
        <v>24</v>
      </c>
    </row>
    <row r="96" spans="1:1" ht="24.75" thickBot="1" x14ac:dyDescent="0.5">
      <c r="A96" s="154" t="s">
        <v>241</v>
      </c>
    </row>
    <row r="97" spans="1:6" ht="24" x14ac:dyDescent="0.45">
      <c r="A97" s="245" t="s">
        <v>135</v>
      </c>
      <c r="B97" s="661" t="s">
        <v>242</v>
      </c>
      <c r="C97" s="661" t="s">
        <v>243</v>
      </c>
      <c r="D97" s="661" t="s">
        <v>244</v>
      </c>
      <c r="E97" s="661" t="s">
        <v>245</v>
      </c>
      <c r="F97" s="661" t="s">
        <v>9</v>
      </c>
    </row>
    <row r="98" spans="1:6" ht="24" x14ac:dyDescent="0.45">
      <c r="A98" s="246" t="s">
        <v>246</v>
      </c>
      <c r="B98" s="662"/>
      <c r="C98" s="662"/>
      <c r="D98" s="662"/>
      <c r="E98" s="662"/>
      <c r="F98" s="662"/>
    </row>
    <row r="99" spans="1:6" ht="24" x14ac:dyDescent="0.45">
      <c r="A99" s="247" t="s">
        <v>247</v>
      </c>
      <c r="B99" s="248">
        <v>0</v>
      </c>
      <c r="C99" s="248">
        <v>15</v>
      </c>
      <c r="D99" s="248">
        <v>5</v>
      </c>
      <c r="E99" s="248"/>
      <c r="F99" s="248">
        <f>SUM(B99:E99)</f>
        <v>20</v>
      </c>
    </row>
    <row r="100" spans="1:6" ht="24" x14ac:dyDescent="0.45">
      <c r="A100" s="247" t="s">
        <v>248</v>
      </c>
      <c r="B100" s="248">
        <v>2</v>
      </c>
      <c r="C100" s="248">
        <v>12</v>
      </c>
      <c r="D100" s="248">
        <v>4</v>
      </c>
      <c r="E100" s="248"/>
      <c r="F100" s="248">
        <f t="shared" ref="F100:F107" si="18">SUM(B100:E100)</f>
        <v>18</v>
      </c>
    </row>
    <row r="101" spans="1:6" ht="24" x14ac:dyDescent="0.45">
      <c r="A101" s="247" t="s">
        <v>249</v>
      </c>
      <c r="B101" s="248">
        <v>11</v>
      </c>
      <c r="C101" s="248">
        <v>77</v>
      </c>
      <c r="D101" s="248">
        <v>10</v>
      </c>
      <c r="E101" s="248"/>
      <c r="F101" s="248">
        <f t="shared" si="18"/>
        <v>98</v>
      </c>
    </row>
    <row r="102" spans="1:6" ht="24" x14ac:dyDescent="0.45">
      <c r="A102" s="247" t="s">
        <v>250</v>
      </c>
      <c r="B102" s="248">
        <v>3</v>
      </c>
      <c r="C102" s="248">
        <v>50</v>
      </c>
      <c r="D102" s="248">
        <v>7</v>
      </c>
      <c r="E102" s="248"/>
      <c r="F102" s="248">
        <f t="shared" si="18"/>
        <v>60</v>
      </c>
    </row>
    <row r="103" spans="1:6" ht="24" x14ac:dyDescent="0.45">
      <c r="A103" s="247" t="s">
        <v>251</v>
      </c>
      <c r="B103" s="248">
        <v>7</v>
      </c>
      <c r="C103" s="248">
        <v>6461</v>
      </c>
      <c r="D103" s="248">
        <v>948</v>
      </c>
      <c r="E103" s="248">
        <v>1</v>
      </c>
      <c r="F103" s="248">
        <f t="shared" si="18"/>
        <v>7417</v>
      </c>
    </row>
    <row r="104" spans="1:6" ht="24" x14ac:dyDescent="0.45">
      <c r="A104" s="247" t="s">
        <v>252</v>
      </c>
      <c r="B104" s="248">
        <v>1</v>
      </c>
      <c r="C104" s="248">
        <v>20</v>
      </c>
      <c r="D104" s="248">
        <v>2</v>
      </c>
      <c r="E104" s="248"/>
      <c r="F104" s="248">
        <f t="shared" si="18"/>
        <v>23</v>
      </c>
    </row>
    <row r="105" spans="1:6" ht="24" x14ac:dyDescent="0.45">
      <c r="A105" s="247" t="s">
        <v>253</v>
      </c>
      <c r="B105" s="248">
        <v>1</v>
      </c>
      <c r="C105" s="248">
        <v>49</v>
      </c>
      <c r="D105" s="248">
        <v>3</v>
      </c>
      <c r="E105" s="248"/>
      <c r="F105" s="248">
        <f t="shared" si="18"/>
        <v>53</v>
      </c>
    </row>
    <row r="106" spans="1:6" ht="24" x14ac:dyDescent="0.45">
      <c r="A106" s="247" t="s">
        <v>254</v>
      </c>
      <c r="B106" s="248">
        <v>7</v>
      </c>
      <c r="C106" s="248">
        <v>52</v>
      </c>
      <c r="D106" s="248">
        <v>6</v>
      </c>
      <c r="E106" s="248"/>
      <c r="F106" s="248">
        <f t="shared" si="18"/>
        <v>65</v>
      </c>
    </row>
    <row r="107" spans="1:6" ht="24" x14ac:dyDescent="0.45">
      <c r="A107" s="247" t="s">
        <v>255</v>
      </c>
      <c r="B107" s="248">
        <v>8</v>
      </c>
      <c r="C107" s="248">
        <v>329</v>
      </c>
      <c r="D107" s="248">
        <v>33</v>
      </c>
      <c r="E107" s="248"/>
      <c r="F107" s="248">
        <f t="shared" si="18"/>
        <v>370</v>
      </c>
    </row>
    <row r="108" spans="1:6" ht="24" x14ac:dyDescent="0.45">
      <c r="A108" s="248" t="s">
        <v>9</v>
      </c>
      <c r="B108" s="248">
        <f>SUM(B99:B107)</f>
        <v>40</v>
      </c>
      <c r="C108" s="248">
        <f>SUM(C99:C107)</f>
        <v>7065</v>
      </c>
      <c r="D108" s="248">
        <f>SUM(D99:D107)</f>
        <v>1018</v>
      </c>
      <c r="E108" s="248">
        <f>SUM(E99:E107)</f>
        <v>1</v>
      </c>
      <c r="F108" s="248">
        <f>SUM(F99:F107)</f>
        <v>8124</v>
      </c>
    </row>
    <row r="112" spans="1:6" ht="24.75" thickBot="1" x14ac:dyDescent="0.5">
      <c r="A112" s="154" t="s">
        <v>256</v>
      </c>
    </row>
    <row r="113" spans="1:7" ht="96" x14ac:dyDescent="0.45">
      <c r="A113" s="245" t="s">
        <v>13</v>
      </c>
      <c r="B113" s="249" t="s">
        <v>4</v>
      </c>
      <c r="C113" s="249" t="s">
        <v>1</v>
      </c>
      <c r="D113" s="249" t="s">
        <v>5</v>
      </c>
      <c r="E113" s="661" t="s">
        <v>217</v>
      </c>
      <c r="F113" s="661" t="s">
        <v>218</v>
      </c>
      <c r="G113" s="661" t="s">
        <v>9</v>
      </c>
    </row>
    <row r="114" spans="1:7" ht="48" x14ac:dyDescent="0.45">
      <c r="A114" s="246" t="s">
        <v>257</v>
      </c>
      <c r="B114" s="250" t="s">
        <v>258</v>
      </c>
      <c r="C114" s="250" t="s">
        <v>259</v>
      </c>
      <c r="D114" s="250" t="s">
        <v>260</v>
      </c>
      <c r="E114" s="662"/>
      <c r="F114" s="662"/>
      <c r="G114" s="662"/>
    </row>
    <row r="115" spans="1:7" ht="24.75" thickBot="1" x14ac:dyDescent="0.5">
      <c r="A115" s="251" t="s">
        <v>261</v>
      </c>
      <c r="B115" s="252"/>
      <c r="C115" s="252"/>
      <c r="D115" s="252"/>
      <c r="E115" s="662"/>
      <c r="F115" s="662"/>
      <c r="G115" s="662"/>
    </row>
    <row r="116" spans="1:7" ht="24.75" thickBot="1" x14ac:dyDescent="0.5">
      <c r="A116" s="253" t="s">
        <v>247</v>
      </c>
      <c r="B116" s="254">
        <v>0</v>
      </c>
      <c r="C116" s="254">
        <v>15</v>
      </c>
      <c r="D116" s="254">
        <v>5</v>
      </c>
      <c r="E116" s="254"/>
      <c r="F116" s="255"/>
      <c r="G116" s="254">
        <f t="shared" ref="G116:G124" si="19">SUM(B116:E116)</f>
        <v>20</v>
      </c>
    </row>
    <row r="117" spans="1:7" ht="24.75" thickBot="1" x14ac:dyDescent="0.5">
      <c r="A117" s="253" t="s">
        <v>248</v>
      </c>
      <c r="B117" s="254">
        <v>2</v>
      </c>
      <c r="C117" s="254">
        <v>12</v>
      </c>
      <c r="D117" s="254">
        <v>4</v>
      </c>
      <c r="E117" s="254"/>
      <c r="F117" s="255"/>
      <c r="G117" s="254">
        <f t="shared" si="19"/>
        <v>18</v>
      </c>
    </row>
    <row r="118" spans="1:7" ht="24.75" thickBot="1" x14ac:dyDescent="0.5">
      <c r="A118" s="253" t="s">
        <v>249</v>
      </c>
      <c r="B118" s="254">
        <v>11</v>
      </c>
      <c r="C118" s="254">
        <v>77</v>
      </c>
      <c r="D118" s="254">
        <v>10</v>
      </c>
      <c r="E118" s="254"/>
      <c r="F118" s="255"/>
      <c r="G118" s="254">
        <f t="shared" si="19"/>
        <v>98</v>
      </c>
    </row>
    <row r="119" spans="1:7" ht="24.75" thickBot="1" x14ac:dyDescent="0.5">
      <c r="A119" s="253" t="s">
        <v>250</v>
      </c>
      <c r="B119" s="254">
        <v>3</v>
      </c>
      <c r="C119" s="254">
        <v>50</v>
      </c>
      <c r="D119" s="254">
        <v>7</v>
      </c>
      <c r="E119" s="254"/>
      <c r="F119" s="255"/>
      <c r="G119" s="254">
        <f t="shared" si="19"/>
        <v>60</v>
      </c>
    </row>
    <row r="120" spans="1:7" ht="48.75" thickBot="1" x14ac:dyDescent="0.5">
      <c r="A120" s="253" t="s">
        <v>251</v>
      </c>
      <c r="B120" s="254">
        <v>7</v>
      </c>
      <c r="C120" s="254">
        <v>6461</v>
      </c>
      <c r="D120" s="254">
        <v>948</v>
      </c>
      <c r="E120" s="254">
        <v>1</v>
      </c>
      <c r="F120" s="255"/>
      <c r="G120" s="254">
        <f t="shared" si="19"/>
        <v>7417</v>
      </c>
    </row>
    <row r="121" spans="1:7" ht="24.75" thickBot="1" x14ac:dyDescent="0.5">
      <c r="A121" s="253" t="s">
        <v>252</v>
      </c>
      <c r="B121" s="254">
        <v>1</v>
      </c>
      <c r="C121" s="254">
        <v>20</v>
      </c>
      <c r="D121" s="254">
        <v>2</v>
      </c>
      <c r="E121" s="254"/>
      <c r="F121" s="255"/>
      <c r="G121" s="254">
        <f t="shared" si="19"/>
        <v>23</v>
      </c>
    </row>
    <row r="122" spans="1:7" ht="24.75" thickBot="1" x14ac:dyDescent="0.5">
      <c r="A122" s="253" t="s">
        <v>253</v>
      </c>
      <c r="B122" s="254">
        <v>1</v>
      </c>
      <c r="C122" s="254">
        <v>49</v>
      </c>
      <c r="D122" s="254">
        <v>3</v>
      </c>
      <c r="E122" s="254"/>
      <c r="F122" s="255"/>
      <c r="G122" s="254">
        <f t="shared" si="19"/>
        <v>53</v>
      </c>
    </row>
    <row r="123" spans="1:7" ht="24.75" thickBot="1" x14ac:dyDescent="0.5">
      <c r="A123" s="253" t="s">
        <v>254</v>
      </c>
      <c r="B123" s="254">
        <v>7</v>
      </c>
      <c r="C123" s="254">
        <v>52</v>
      </c>
      <c r="D123" s="254">
        <v>6</v>
      </c>
      <c r="E123" s="254"/>
      <c r="F123" s="255"/>
      <c r="G123" s="254">
        <f t="shared" si="19"/>
        <v>65</v>
      </c>
    </row>
    <row r="124" spans="1:7" ht="24.75" thickBot="1" x14ac:dyDescent="0.5">
      <c r="A124" s="253" t="s">
        <v>255</v>
      </c>
      <c r="B124" s="254">
        <v>8</v>
      </c>
      <c r="C124" s="254">
        <v>329</v>
      </c>
      <c r="D124" s="254">
        <v>33</v>
      </c>
      <c r="E124" s="254"/>
      <c r="F124" s="255"/>
      <c r="G124" s="254">
        <f t="shared" si="19"/>
        <v>370</v>
      </c>
    </row>
    <row r="125" spans="1:7" ht="48.75" thickBot="1" x14ac:dyDescent="0.5">
      <c r="A125" s="256" t="s">
        <v>9</v>
      </c>
      <c r="B125" s="254">
        <f>SUM(B116:B124)</f>
        <v>40</v>
      </c>
      <c r="C125" s="254">
        <f>SUM(C116:C124)</f>
        <v>7065</v>
      </c>
      <c r="D125" s="254">
        <f>SUM(D116:D124)</f>
        <v>1018</v>
      </c>
      <c r="E125" s="254">
        <f>SUM(E116:E124)</f>
        <v>1</v>
      </c>
      <c r="F125" s="255"/>
      <c r="G125" s="254">
        <f>SUM(G116:G124)</f>
        <v>8124</v>
      </c>
    </row>
    <row r="129" spans="1:113" ht="24.75" thickBot="1" x14ac:dyDescent="0.5">
      <c r="A129" s="154" t="s">
        <v>262</v>
      </c>
    </row>
    <row r="130" spans="1:113" ht="24.75" thickBot="1" x14ac:dyDescent="0.5">
      <c r="A130" s="661" t="s">
        <v>263</v>
      </c>
      <c r="B130" s="667" t="s">
        <v>264</v>
      </c>
      <c r="C130" s="668"/>
      <c r="D130" s="667" t="s">
        <v>265</v>
      </c>
      <c r="E130" s="668"/>
      <c r="F130" s="669" t="s">
        <v>266</v>
      </c>
      <c r="G130" s="670"/>
    </row>
    <row r="131" spans="1:113" ht="48.75" thickBot="1" x14ac:dyDescent="0.5">
      <c r="A131" s="666"/>
      <c r="B131" s="257" t="s">
        <v>267</v>
      </c>
      <c r="C131" s="257" t="s">
        <v>268</v>
      </c>
      <c r="D131" s="257" t="s">
        <v>267</v>
      </c>
      <c r="E131" s="257" t="s">
        <v>268</v>
      </c>
      <c r="F131" s="257" t="s">
        <v>267</v>
      </c>
      <c r="G131" s="257" t="s">
        <v>268</v>
      </c>
      <c r="H131" s="257" t="s">
        <v>267</v>
      </c>
      <c r="I131" s="257" t="s">
        <v>268</v>
      </c>
    </row>
    <row r="132" spans="1:113" ht="24.75" thickBot="1" x14ac:dyDescent="0.5">
      <c r="A132" s="258" t="s">
        <v>269</v>
      </c>
      <c r="B132" s="257">
        <v>44.94</v>
      </c>
      <c r="C132" s="257">
        <v>46.46</v>
      </c>
      <c r="D132" s="257">
        <v>40.47</v>
      </c>
      <c r="E132" s="257">
        <v>47.46</v>
      </c>
      <c r="F132" s="257"/>
      <c r="G132" s="257"/>
      <c r="H132">
        <f>D132-B132</f>
        <v>-4.4699999999999989</v>
      </c>
      <c r="I132">
        <f>E132-C132</f>
        <v>1</v>
      </c>
    </row>
    <row r="133" spans="1:113" ht="24.75" thickBot="1" x14ac:dyDescent="0.5">
      <c r="A133" s="258" t="s">
        <v>270</v>
      </c>
      <c r="B133" s="257">
        <v>45.7</v>
      </c>
      <c r="C133" s="257">
        <v>46.46</v>
      </c>
      <c r="D133" s="257">
        <v>42.6</v>
      </c>
      <c r="E133" s="257">
        <v>48.9</v>
      </c>
      <c r="F133" s="257"/>
      <c r="G133" s="257"/>
      <c r="H133">
        <f t="shared" ref="H133:I141" si="20">D133-B133</f>
        <v>-3.1000000000000014</v>
      </c>
      <c r="I133">
        <f t="shared" si="20"/>
        <v>2.4399999999999977</v>
      </c>
    </row>
    <row r="134" spans="1:113" ht="24.75" thickBot="1" x14ac:dyDescent="0.5">
      <c r="A134" s="258" t="s">
        <v>211</v>
      </c>
      <c r="B134" s="257">
        <v>47.11</v>
      </c>
      <c r="C134" s="257">
        <v>47.61</v>
      </c>
      <c r="D134" s="257">
        <v>41.58</v>
      </c>
      <c r="E134" s="257">
        <v>49.05</v>
      </c>
      <c r="F134" s="257"/>
      <c r="G134" s="257"/>
      <c r="H134">
        <f t="shared" si="20"/>
        <v>-5.5300000000000011</v>
      </c>
      <c r="I134">
        <f t="shared" si="20"/>
        <v>1.4399999999999977</v>
      </c>
    </row>
    <row r="135" spans="1:113" ht="24.75" thickBot="1" x14ac:dyDescent="0.5">
      <c r="A135" s="258" t="s">
        <v>271</v>
      </c>
      <c r="B135" s="257"/>
      <c r="C135" s="257"/>
      <c r="D135" s="257"/>
      <c r="E135" s="257"/>
      <c r="F135" s="257"/>
      <c r="G135" s="257"/>
      <c r="H135">
        <f t="shared" si="20"/>
        <v>0</v>
      </c>
      <c r="I135">
        <f t="shared" si="20"/>
        <v>0</v>
      </c>
    </row>
    <row r="136" spans="1:113" ht="24.75" thickBot="1" x14ac:dyDescent="0.5">
      <c r="A136" s="171" t="s">
        <v>272</v>
      </c>
      <c r="B136" s="259">
        <v>45.69</v>
      </c>
      <c r="C136" s="259">
        <v>46.94</v>
      </c>
      <c r="D136" s="259">
        <v>36.9</v>
      </c>
      <c r="E136" s="259">
        <v>46.99</v>
      </c>
      <c r="F136" s="257"/>
      <c r="G136" s="257"/>
      <c r="H136">
        <f t="shared" si="20"/>
        <v>-8.7899999999999991</v>
      </c>
      <c r="I136">
        <f t="shared" si="20"/>
        <v>5.0000000000004263E-2</v>
      </c>
    </row>
    <row r="137" spans="1:113" ht="24.75" thickBot="1" x14ac:dyDescent="0.5">
      <c r="A137" s="171" t="s">
        <v>273</v>
      </c>
      <c r="B137" s="257">
        <v>47.89</v>
      </c>
      <c r="C137" s="257">
        <v>48.25</v>
      </c>
      <c r="D137" s="257">
        <v>45.17</v>
      </c>
      <c r="E137" s="257">
        <v>51.82</v>
      </c>
      <c r="F137" s="257"/>
      <c r="G137" s="257"/>
      <c r="H137">
        <f t="shared" si="20"/>
        <v>-2.7199999999999989</v>
      </c>
      <c r="I137">
        <f t="shared" si="20"/>
        <v>3.5700000000000003</v>
      </c>
    </row>
    <row r="138" spans="1:113" ht="24.75" thickBot="1" x14ac:dyDescent="0.5">
      <c r="A138" s="171" t="s">
        <v>274</v>
      </c>
      <c r="B138" s="260" t="s">
        <v>275</v>
      </c>
      <c r="C138" s="260">
        <v>47.61</v>
      </c>
      <c r="D138" s="260">
        <v>42.69</v>
      </c>
      <c r="E138" s="260">
        <v>47.93</v>
      </c>
      <c r="F138" s="257"/>
      <c r="G138" s="257"/>
      <c r="H138">
        <f t="shared" si="20"/>
        <v>-7.9100000000000037</v>
      </c>
      <c r="I138">
        <f t="shared" si="20"/>
        <v>0.32000000000000028</v>
      </c>
    </row>
    <row r="139" spans="1:113" ht="24.75" thickBot="1" x14ac:dyDescent="0.5">
      <c r="A139" s="171" t="s">
        <v>276</v>
      </c>
      <c r="B139" s="257"/>
      <c r="C139" s="257"/>
      <c r="D139" s="257"/>
      <c r="E139" s="257"/>
      <c r="F139" s="257"/>
      <c r="G139" s="257"/>
      <c r="H139">
        <f t="shared" si="20"/>
        <v>0</v>
      </c>
      <c r="I139">
        <f t="shared" si="20"/>
        <v>0</v>
      </c>
    </row>
    <row r="140" spans="1:113" ht="24.75" thickBot="1" x14ac:dyDescent="0.5">
      <c r="A140" s="171" t="s">
        <v>277</v>
      </c>
      <c r="B140" s="257"/>
      <c r="C140" s="257"/>
      <c r="D140" s="257"/>
      <c r="E140" s="257"/>
      <c r="F140" s="257"/>
      <c r="G140" s="257"/>
      <c r="H140">
        <f t="shared" si="20"/>
        <v>0</v>
      </c>
      <c r="I140">
        <f t="shared" si="20"/>
        <v>0</v>
      </c>
      <c r="BV140" s="241"/>
      <c r="BW140" s="407"/>
      <c r="BX140" s="407"/>
      <c r="BY140" s="407"/>
      <c r="BZ140" s="407"/>
    </row>
    <row r="141" spans="1:113" ht="24.75" thickBot="1" x14ac:dyDescent="0.5">
      <c r="A141" s="171" t="s">
        <v>278</v>
      </c>
      <c r="B141" s="257"/>
      <c r="C141" s="257"/>
      <c r="D141" s="257"/>
      <c r="E141" s="257"/>
      <c r="F141" s="257"/>
      <c r="G141" s="257"/>
      <c r="H141">
        <f t="shared" si="20"/>
        <v>0</v>
      </c>
      <c r="I141">
        <f t="shared" si="20"/>
        <v>0</v>
      </c>
      <c r="DC141" s="241"/>
      <c r="DD141" s="241"/>
      <c r="DE141" s="241"/>
      <c r="DF141" s="241"/>
      <c r="DG141" s="241"/>
      <c r="DH141" s="241"/>
      <c r="DI141" s="241"/>
    </row>
    <row r="144" spans="1:113" ht="24" x14ac:dyDescent="0.45">
      <c r="A144" s="154" t="s">
        <v>205</v>
      </c>
    </row>
    <row r="145" spans="1:113" ht="24" x14ac:dyDescent="0.45">
      <c r="A145" s="643" t="s">
        <v>11</v>
      </c>
      <c r="B145" s="641" t="s">
        <v>206</v>
      </c>
      <c r="C145" s="641"/>
      <c r="D145" s="641"/>
      <c r="E145" s="665" t="s">
        <v>207</v>
      </c>
      <c r="F145" s="655"/>
      <c r="G145" s="656"/>
      <c r="H145" s="652" t="s">
        <v>208</v>
      </c>
      <c r="I145" s="653"/>
      <c r="J145" s="653"/>
      <c r="K145" s="643" t="s">
        <v>209</v>
      </c>
      <c r="L145" s="643"/>
      <c r="M145" s="643"/>
      <c r="N145" s="261"/>
      <c r="O145" s="261"/>
      <c r="P145" s="261"/>
    </row>
    <row r="146" spans="1:113" ht="69" x14ac:dyDescent="0.45">
      <c r="A146" s="664"/>
      <c r="B146" s="167" t="s">
        <v>219</v>
      </c>
      <c r="C146" s="167" t="s">
        <v>220</v>
      </c>
      <c r="D146" s="167" t="s">
        <v>221</v>
      </c>
      <c r="E146" s="167" t="s">
        <v>219</v>
      </c>
      <c r="F146" s="167" t="s">
        <v>220</v>
      </c>
      <c r="G146" s="167" t="s">
        <v>221</v>
      </c>
      <c r="H146" s="168" t="s">
        <v>219</v>
      </c>
      <c r="I146" s="168" t="s">
        <v>220</v>
      </c>
      <c r="J146" s="168" t="s">
        <v>221</v>
      </c>
      <c r="K146" s="169" t="s">
        <v>219</v>
      </c>
      <c r="L146" s="169" t="s">
        <v>220</v>
      </c>
      <c r="M146" s="169" t="s">
        <v>221</v>
      </c>
      <c r="N146" s="241"/>
      <c r="O146" s="241"/>
      <c r="P146" s="241"/>
      <c r="S146" s="241"/>
      <c r="T146" s="241"/>
      <c r="U146" s="241"/>
      <c r="V146" s="241"/>
      <c r="W146" s="241"/>
      <c r="Z146" s="241"/>
      <c r="AA146" s="241"/>
      <c r="AB146" s="241"/>
      <c r="AC146" s="241"/>
      <c r="AD146" s="241"/>
      <c r="AE146" s="241"/>
      <c r="AF146" s="241"/>
      <c r="AG146" s="241"/>
      <c r="AH146" s="241"/>
      <c r="AI146" s="241"/>
      <c r="AJ146" s="241"/>
      <c r="AK146" s="241"/>
      <c r="AL146" s="241"/>
      <c r="AM146" s="241"/>
      <c r="AN146" s="241"/>
      <c r="BG146" s="241"/>
      <c r="BH146" s="241"/>
      <c r="BI146" s="241"/>
      <c r="BJ146" s="241"/>
      <c r="BK146" s="241"/>
      <c r="BL146" s="241"/>
      <c r="BM146" s="241"/>
      <c r="BN146" s="241"/>
      <c r="BO146" s="241"/>
      <c r="BP146" s="241"/>
      <c r="BQ146" s="241"/>
      <c r="BR146" s="241"/>
      <c r="BS146" s="241"/>
    </row>
    <row r="147" spans="1:113" ht="24" x14ac:dyDescent="0.45">
      <c r="A147" s="173" t="s">
        <v>227</v>
      </c>
      <c r="B147" s="174">
        <f>B148+B149+B150</f>
        <v>26206</v>
      </c>
      <c r="C147" s="174">
        <f t="shared" ref="C147:M147" si="21">C148+C149+C150</f>
        <v>57</v>
      </c>
      <c r="D147" s="174">
        <f t="shared" si="21"/>
        <v>1.6934046345811051</v>
      </c>
      <c r="E147" s="174">
        <f t="shared" si="21"/>
        <v>26178</v>
      </c>
      <c r="F147" s="174">
        <f t="shared" si="21"/>
        <v>51</v>
      </c>
      <c r="G147" s="174">
        <f t="shared" si="21"/>
        <v>1.6456921587608906</v>
      </c>
      <c r="H147" s="174">
        <f t="shared" si="21"/>
        <v>23736</v>
      </c>
      <c r="I147" s="174">
        <f t="shared" si="21"/>
        <v>23</v>
      </c>
      <c r="J147" s="174">
        <f t="shared" si="21"/>
        <v>2.2030651340996168</v>
      </c>
      <c r="K147" s="174">
        <f t="shared" si="21"/>
        <v>22934</v>
      </c>
      <c r="L147" s="174">
        <f t="shared" si="21"/>
        <v>1643</v>
      </c>
      <c r="M147" s="174">
        <f t="shared" si="21"/>
        <v>21.670902291369657</v>
      </c>
      <c r="O147" s="262">
        <f>K148+K149+K152+K153+K156</f>
        <v>18398</v>
      </c>
      <c r="P147" s="263">
        <f>O148*100/O147</f>
        <v>0.40765300576149582</v>
      </c>
      <c r="X147" s="241"/>
      <c r="Y147" s="241"/>
      <c r="BU147" s="241"/>
    </row>
    <row r="148" spans="1:113" ht="24" x14ac:dyDescent="0.45">
      <c r="A148" s="183" t="s">
        <v>229</v>
      </c>
      <c r="B148" s="184">
        <v>22840</v>
      </c>
      <c r="C148" s="185">
        <v>0</v>
      </c>
      <c r="D148" s="185"/>
      <c r="E148" s="184">
        <v>23079</v>
      </c>
      <c r="F148" s="185">
        <v>0</v>
      </c>
      <c r="G148" s="185"/>
      <c r="H148" s="186">
        <v>22692</v>
      </c>
      <c r="I148" s="185">
        <v>0</v>
      </c>
      <c r="J148" s="187">
        <f>I148*100/H148</f>
        <v>0</v>
      </c>
      <c r="K148" s="188">
        <v>14170</v>
      </c>
      <c r="L148" s="185">
        <v>0</v>
      </c>
      <c r="M148" s="189">
        <f>L148*100/K148</f>
        <v>0</v>
      </c>
      <c r="O148">
        <f>L149+L152+L153</f>
        <v>75</v>
      </c>
      <c r="AR148" s="241"/>
      <c r="AS148" s="241"/>
      <c r="AT148" s="241"/>
      <c r="AU148" s="241"/>
      <c r="AV148" s="241"/>
      <c r="AW148" s="241"/>
      <c r="AX148" s="241"/>
      <c r="AY148" s="241"/>
      <c r="AZ148" s="241"/>
      <c r="BA148" s="241"/>
      <c r="BB148" s="241"/>
      <c r="BC148" s="241"/>
      <c r="BD148" s="241"/>
    </row>
    <row r="149" spans="1:113" s="241" customFormat="1" ht="24" x14ac:dyDescent="0.45">
      <c r="A149" s="183" t="s">
        <v>231</v>
      </c>
      <c r="B149" s="184">
        <v>3366</v>
      </c>
      <c r="C149" s="185">
        <v>57</v>
      </c>
      <c r="D149" s="199">
        <f>C149*100/B149</f>
        <v>1.6934046345811051</v>
      </c>
      <c r="E149" s="184">
        <v>3099</v>
      </c>
      <c r="F149" s="185">
        <v>51</v>
      </c>
      <c r="G149" s="199">
        <f>F149*100/E149</f>
        <v>1.6456921587608906</v>
      </c>
      <c r="H149" s="186">
        <v>1044</v>
      </c>
      <c r="I149" s="185">
        <v>23</v>
      </c>
      <c r="J149" s="187">
        <f>I149*100/H149</f>
        <v>2.2030651340996168</v>
      </c>
      <c r="K149" s="188">
        <v>442</v>
      </c>
      <c r="L149" s="185">
        <v>9</v>
      </c>
      <c r="M149" s="187">
        <f>L149*100/K149</f>
        <v>2.0361990950226243</v>
      </c>
      <c r="N149"/>
      <c r="O149"/>
      <c r="P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 s="29"/>
      <c r="BX149" s="29"/>
      <c r="BY149" s="29"/>
      <c r="BZ149" s="2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DC149"/>
      <c r="DD149"/>
      <c r="DE149"/>
      <c r="DF149"/>
      <c r="DG149"/>
      <c r="DH149"/>
      <c r="DI149"/>
    </row>
    <row r="150" spans="1:113" ht="24" x14ac:dyDescent="0.45">
      <c r="A150" s="209" t="s">
        <v>232</v>
      </c>
      <c r="B150" s="185"/>
      <c r="C150" s="185"/>
      <c r="D150" s="185"/>
      <c r="E150" s="185"/>
      <c r="F150" s="185"/>
      <c r="G150" s="185"/>
      <c r="H150" s="210"/>
      <c r="I150" s="185"/>
      <c r="J150" s="185"/>
      <c r="K150" s="188">
        <v>8322</v>
      </c>
      <c r="L150" s="185">
        <v>1634</v>
      </c>
      <c r="M150" s="187">
        <f>L150*100/K150</f>
        <v>19.634703196347033</v>
      </c>
      <c r="BE150" s="241"/>
      <c r="BF150" s="241"/>
      <c r="BT150" s="241"/>
      <c r="CB150" s="241"/>
      <c r="CC150" s="241"/>
      <c r="CD150" s="241"/>
      <c r="CE150" s="241"/>
      <c r="CF150" s="241"/>
      <c r="CG150" s="241"/>
      <c r="CH150" s="241"/>
      <c r="CI150" s="241"/>
      <c r="CJ150" s="241"/>
      <c r="CK150" s="241"/>
      <c r="CL150" s="241"/>
      <c r="CM150" s="241"/>
      <c r="CN150" s="241"/>
    </row>
    <row r="151" spans="1:113" ht="24" x14ac:dyDescent="0.45">
      <c r="A151" s="213" t="s">
        <v>233</v>
      </c>
      <c r="B151" s="216">
        <f>B152+B153+B154+B155+B156</f>
        <v>1898</v>
      </c>
      <c r="C151" s="216">
        <f t="shared" ref="C151:M151" si="22">C152+C153+C154+C155+C156</f>
        <v>2</v>
      </c>
      <c r="D151" s="216">
        <f t="shared" si="22"/>
        <v>0.36764705882352944</v>
      </c>
      <c r="E151" s="216">
        <f t="shared" si="22"/>
        <v>1626</v>
      </c>
      <c r="F151" s="216">
        <f t="shared" si="22"/>
        <v>2</v>
      </c>
      <c r="G151" s="216">
        <f t="shared" si="22"/>
        <v>0.45146726862302483</v>
      </c>
      <c r="H151" s="216">
        <v>5090</v>
      </c>
      <c r="I151" s="216">
        <f t="shared" si="22"/>
        <v>49</v>
      </c>
      <c r="J151" s="216">
        <f t="shared" si="22"/>
        <v>1.7629026375442631</v>
      </c>
      <c r="K151" s="216">
        <f t="shared" si="22"/>
        <v>3786</v>
      </c>
      <c r="L151" s="216">
        <f t="shared" si="22"/>
        <v>66</v>
      </c>
      <c r="M151" s="216">
        <f t="shared" si="22"/>
        <v>3.1857920096431953</v>
      </c>
    </row>
    <row r="152" spans="1:113" ht="24" x14ac:dyDescent="0.45">
      <c r="A152" s="183" t="s">
        <v>234</v>
      </c>
      <c r="B152" s="205">
        <v>544</v>
      </c>
      <c r="C152" s="185">
        <v>2</v>
      </c>
      <c r="D152" s="199">
        <f>C152*100/B152</f>
        <v>0.36764705882352944</v>
      </c>
      <c r="E152" s="205">
        <v>443</v>
      </c>
      <c r="F152" s="185">
        <v>2</v>
      </c>
      <c r="G152" s="199">
        <f>F152*100/E152</f>
        <v>0.45146726862302483</v>
      </c>
      <c r="H152" s="220">
        <v>1107</v>
      </c>
      <c r="I152" s="185">
        <v>6</v>
      </c>
      <c r="J152" s="187">
        <f>I152*100/H152</f>
        <v>0.54200542005420049</v>
      </c>
      <c r="K152" s="188">
        <v>1191</v>
      </c>
      <c r="L152" s="221">
        <v>8</v>
      </c>
      <c r="M152" s="187">
        <f>L152*100/K152</f>
        <v>0.67170445004198154</v>
      </c>
    </row>
    <row r="153" spans="1:113" ht="24" x14ac:dyDescent="0.45">
      <c r="A153" s="183" t="s">
        <v>235</v>
      </c>
      <c r="B153" s="184">
        <v>1354</v>
      </c>
      <c r="C153" s="185"/>
      <c r="D153" s="185"/>
      <c r="E153" s="184">
        <v>1183</v>
      </c>
      <c r="F153" s="185"/>
      <c r="G153" s="224"/>
      <c r="H153" s="225">
        <v>3522</v>
      </c>
      <c r="I153" s="185">
        <v>43</v>
      </c>
      <c r="J153" s="187">
        <f>I153*100/3522</f>
        <v>1.2208972174900625</v>
      </c>
      <c r="K153" s="188">
        <v>2307</v>
      </c>
      <c r="L153" s="221">
        <v>58</v>
      </c>
      <c r="M153" s="187">
        <f>L153*100/K153</f>
        <v>2.5140875596012138</v>
      </c>
    </row>
    <row r="154" spans="1:113" ht="24" x14ac:dyDescent="0.45">
      <c r="A154" s="183" t="s">
        <v>236</v>
      </c>
      <c r="B154" s="185"/>
      <c r="C154" s="185"/>
      <c r="D154" s="185"/>
      <c r="E154" s="185"/>
      <c r="F154" s="185"/>
      <c r="G154" s="224"/>
      <c r="H154" s="229"/>
      <c r="I154" s="224"/>
      <c r="J154" s="189"/>
      <c r="K154" s="188"/>
      <c r="L154" s="230"/>
      <c r="M154" s="224"/>
      <c r="O154" s="264">
        <f>SUM(H152:H156)</f>
        <v>5090</v>
      </c>
    </row>
    <row r="155" spans="1:113" ht="24" x14ac:dyDescent="0.45">
      <c r="A155" s="183" t="s">
        <v>237</v>
      </c>
      <c r="B155" s="185"/>
      <c r="C155" s="185"/>
      <c r="D155" s="185"/>
      <c r="E155" s="185"/>
      <c r="F155" s="185"/>
      <c r="G155" s="224"/>
      <c r="H155" s="229" t="s">
        <v>238</v>
      </c>
      <c r="I155" s="224"/>
      <c r="J155" s="224"/>
      <c r="K155" s="188"/>
      <c r="L155" s="230"/>
      <c r="M155" s="224"/>
    </row>
    <row r="156" spans="1:113" ht="24" x14ac:dyDescent="0.45">
      <c r="A156" s="183" t="s">
        <v>165</v>
      </c>
      <c r="B156" s="185"/>
      <c r="C156" s="185"/>
      <c r="D156" s="185"/>
      <c r="E156" s="185"/>
      <c r="F156" s="185"/>
      <c r="G156" s="224"/>
      <c r="H156" s="220">
        <v>461</v>
      </c>
      <c r="I156" s="224"/>
      <c r="J156" s="224"/>
      <c r="K156" s="188">
        <v>288</v>
      </c>
      <c r="L156" s="230"/>
      <c r="M156" s="224"/>
    </row>
    <row r="157" spans="1:113" ht="24" x14ac:dyDescent="0.45">
      <c r="A157" s="234" t="s">
        <v>10</v>
      </c>
      <c r="B157" s="237">
        <f>SUM(B147+B151)</f>
        <v>28104</v>
      </c>
      <c r="C157" s="237">
        <f t="shared" ref="C157:M157" si="23">SUM(C147+C151)</f>
        <v>59</v>
      </c>
      <c r="D157" s="238">
        <f t="shared" si="23"/>
        <v>2.0610516934046346</v>
      </c>
      <c r="E157" s="237">
        <f t="shared" si="23"/>
        <v>27804</v>
      </c>
      <c r="F157" s="237">
        <f t="shared" si="23"/>
        <v>53</v>
      </c>
      <c r="G157" s="238">
        <f t="shared" si="23"/>
        <v>2.0971594273839154</v>
      </c>
      <c r="H157" s="237">
        <f t="shared" si="23"/>
        <v>28826</v>
      </c>
      <c r="I157" s="237">
        <f t="shared" si="23"/>
        <v>72</v>
      </c>
      <c r="J157" s="238">
        <f t="shared" si="23"/>
        <v>3.9659677716438799</v>
      </c>
      <c r="K157" s="237">
        <f t="shared" si="23"/>
        <v>26720</v>
      </c>
      <c r="L157" s="237">
        <f t="shared" si="23"/>
        <v>1709</v>
      </c>
      <c r="M157" s="238">
        <f t="shared" si="23"/>
        <v>24.856694301012851</v>
      </c>
    </row>
  </sheetData>
  <mergeCells count="100">
    <mergeCell ref="CC3:CN3"/>
    <mergeCell ref="CB49:CB51"/>
    <mergeCell ref="CC49:CN49"/>
    <mergeCell ref="CC50:CE50"/>
    <mergeCell ref="CF50:CH50"/>
    <mergeCell ref="CL50:CN50"/>
    <mergeCell ref="CI50:CK50"/>
    <mergeCell ref="A130:A131"/>
    <mergeCell ref="BV3:BV4"/>
    <mergeCell ref="BQ4:BS4"/>
    <mergeCell ref="BW3:BZ3"/>
    <mergeCell ref="CB3:CB5"/>
    <mergeCell ref="B130:C130"/>
    <mergeCell ref="D130:E130"/>
    <mergeCell ref="F130:G130"/>
    <mergeCell ref="Z46:AB46"/>
    <mergeCell ref="AC46:AE46"/>
    <mergeCell ref="B97:B98"/>
    <mergeCell ref="C97:C98"/>
    <mergeCell ref="D97:D98"/>
    <mergeCell ref="E97:E98"/>
    <mergeCell ref="E113:E115"/>
    <mergeCell ref="F113:F115"/>
    <mergeCell ref="A145:A146"/>
    <mergeCell ref="B145:D145"/>
    <mergeCell ref="E145:G145"/>
    <mergeCell ref="H145:J145"/>
    <mergeCell ref="K145:M145"/>
    <mergeCell ref="G113:G115"/>
    <mergeCell ref="F97:F98"/>
    <mergeCell ref="BQ45:BS45"/>
    <mergeCell ref="BV39:BV41"/>
    <mergeCell ref="BW39:BZ39"/>
    <mergeCell ref="T46:V46"/>
    <mergeCell ref="AF46:AH46"/>
    <mergeCell ref="BG44:BG46"/>
    <mergeCell ref="BH44:BS44"/>
    <mergeCell ref="BH45:BJ45"/>
    <mergeCell ref="BK45:BM45"/>
    <mergeCell ref="AI46:AL46"/>
    <mergeCell ref="AM46:AN46"/>
    <mergeCell ref="BN45:BP45"/>
    <mergeCell ref="A45:A47"/>
    <mergeCell ref="B45:P45"/>
    <mergeCell ref="S45:S47"/>
    <mergeCell ref="T45:AN45"/>
    <mergeCell ref="AS47:AU47"/>
    <mergeCell ref="AR46:AR48"/>
    <mergeCell ref="AS46:BD46"/>
    <mergeCell ref="AV47:AX47"/>
    <mergeCell ref="AY47:BA47"/>
    <mergeCell ref="BB47:BD47"/>
    <mergeCell ref="W46:Y46"/>
    <mergeCell ref="B46:D46"/>
    <mergeCell ref="E46:G46"/>
    <mergeCell ref="H46:J46"/>
    <mergeCell ref="K46:M46"/>
    <mergeCell ref="N46:P46"/>
    <mergeCell ref="W4:Y4"/>
    <mergeCell ref="A3:A5"/>
    <mergeCell ref="B3:P3"/>
    <mergeCell ref="S3:S5"/>
    <mergeCell ref="T3:AN3"/>
    <mergeCell ref="AL4:AN4"/>
    <mergeCell ref="B4:D4"/>
    <mergeCell ref="E4:G4"/>
    <mergeCell ref="H4:J4"/>
    <mergeCell ref="K4:M4"/>
    <mergeCell ref="N4:P4"/>
    <mergeCell ref="T4:V4"/>
    <mergeCell ref="Z4:AB4"/>
    <mergeCell ref="AC4:AE4"/>
    <mergeCell ref="AF4:AH4"/>
    <mergeCell ref="AI4:AK4"/>
    <mergeCell ref="AY4:BA4"/>
    <mergeCell ref="AR3:AR5"/>
    <mergeCell ref="AS3:BD3"/>
    <mergeCell ref="BG3:BG5"/>
    <mergeCell ref="BH3:BS3"/>
    <mergeCell ref="BB4:BD4"/>
    <mergeCell ref="BH4:BJ4"/>
    <mergeCell ref="BK4:BM4"/>
    <mergeCell ref="BN4:BP4"/>
    <mergeCell ref="AS4:AU4"/>
    <mergeCell ref="AV4:AX4"/>
    <mergeCell ref="DQ14:DR14"/>
    <mergeCell ref="DO14:DP14"/>
    <mergeCell ref="DH14:DI14"/>
    <mergeCell ref="DL14:DL15"/>
    <mergeCell ref="DM14:DN14"/>
    <mergeCell ref="DG39:DH39"/>
    <mergeCell ref="DD39:DF39"/>
    <mergeCell ref="DA47:DB47"/>
    <mergeCell ref="DC2:DC3"/>
    <mergeCell ref="DC14:DC15"/>
    <mergeCell ref="DD14:DE14"/>
    <mergeCell ref="DF14:DG14"/>
    <mergeCell ref="DH2:DI2"/>
    <mergeCell ref="DD2:DE2"/>
    <mergeCell ref="DF2:DG2"/>
  </mergeCells>
  <pageMargins left="0.7" right="0.7" top="0.75" bottom="0.75" header="0.3" footer="0.3"/>
  <pageSetup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10</vt:i4>
      </vt:variant>
      <vt:variant>
        <vt:lpstr>ช่วงที่มีชื่อ</vt:lpstr>
      </vt:variant>
      <vt:variant>
        <vt:i4>4</vt:i4>
      </vt:variant>
    </vt:vector>
  </HeadingPairs>
  <TitlesOfParts>
    <vt:vector size="14" baseType="lpstr">
      <vt:lpstr>สรุปผู้บริหาร 67</vt:lpstr>
      <vt:lpstr>บทสรุปแยกระดับชั้น</vt:lpstr>
      <vt:lpstr>สรุปทุกสังกัด 67</vt:lpstr>
      <vt:lpstr>สพฐ.67</vt:lpstr>
      <vt:lpstr>นร.แยกสังกัด</vt:lpstr>
      <vt:lpstr>รัฐบาลเอกช</vt:lpstr>
      <vt:lpstr>ดัชนี</vt:lpstr>
      <vt:lpstr>ดัชนีปี 64 (ปริ้น)</vt:lpstr>
      <vt:lpstr>ดัชนีปี 64</vt:lpstr>
      <vt:lpstr>Sheet3</vt:lpstr>
      <vt:lpstr>'สรุปทุกสังกัด 67'!Print_Area</vt:lpstr>
      <vt:lpstr>บทสรุปแยกระดับชั้น!Print_Titles</vt:lpstr>
      <vt:lpstr>'สรุปทุกสังกัด 67'!Print_Titles</vt:lpstr>
      <vt:lpstr>'สรุปผู้บริหาร 67'!Print_Titles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รายชื่อโรงเรียนในสังกัด สำนักงานเขตพื้นที่การศึกษาประถมศึกษามหาสารคาม เขต 1</dc:title>
  <dc:creator>Administrator</dc:creator>
  <cp:lastModifiedBy>computer</cp:lastModifiedBy>
  <cp:lastPrinted>2023-09-19T03:38:11Z</cp:lastPrinted>
  <dcterms:created xsi:type="dcterms:W3CDTF">2018-07-26T04:42:31Z</dcterms:created>
  <dcterms:modified xsi:type="dcterms:W3CDTF">2024-10-10T01:40:44Z</dcterms:modified>
</cp:coreProperties>
</file>